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1" activeTab="1"/>
  </bookViews>
  <sheets>
    <sheet name="笔试成绩" sheetId="1" state="hidden" r:id="rId1"/>
    <sheet name="总成绩" sheetId="3" r:id="rId2"/>
    <sheet name="Sheet2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<sst xmlns="http://schemas.openxmlformats.org/spreadsheetml/2006/main" count="123" uniqueCount="58">
  <si>
    <t>黄南州人民医院2024年校园引才笔试成绩公示</t>
  </si>
  <si>
    <t>序号</t>
  </si>
  <si>
    <t>性别</t>
  </si>
  <si>
    <t>身份证号</t>
  </si>
  <si>
    <t>手机号</t>
  </si>
  <si>
    <t>报考岗位</t>
  </si>
  <si>
    <t>姓名</t>
  </si>
  <si>
    <t>准考证号</t>
  </si>
  <si>
    <t>考试日期</t>
  </si>
  <si>
    <t>考试时间</t>
  </si>
  <si>
    <t>考场号</t>
  </si>
  <si>
    <t>座位号</t>
  </si>
  <si>
    <t>考生签字</t>
  </si>
  <si>
    <t>笔试成绩</t>
  </si>
  <si>
    <t>排名</t>
  </si>
  <si>
    <t>是否进入
资格复审</t>
  </si>
  <si>
    <t>备注</t>
  </si>
  <si>
    <t>女</t>
  </si>
  <si>
    <t>632127199905171927</t>
  </si>
  <si>
    <t>ICU临床医师</t>
  </si>
  <si>
    <t>韩琼芳</t>
  </si>
  <si>
    <t>10:30-12:30</t>
  </si>
  <si>
    <t>是</t>
  </si>
  <si>
    <t>才让卓玛</t>
  </si>
  <si>
    <t>630121200005082529</t>
  </si>
  <si>
    <t>马守芳</t>
  </si>
  <si>
    <t>63252519990215002X</t>
  </si>
  <si>
    <t>看卓吉</t>
  </si>
  <si>
    <t>笔试缺考</t>
  </si>
  <si>
    <t>632525199909022020</t>
  </si>
  <si>
    <t>拉忠加</t>
  </si>
  <si>
    <t>632122199904105029</t>
  </si>
  <si>
    <t>李盼兄</t>
  </si>
  <si>
    <t>男</t>
  </si>
  <si>
    <t>630121200111165918</t>
  </si>
  <si>
    <t>马旭东</t>
  </si>
  <si>
    <t>632321199802130762</t>
  </si>
  <si>
    <t>医学影像学
诊断医师</t>
  </si>
  <si>
    <t>仁增拉毛</t>
  </si>
  <si>
    <t>632223199904070569</t>
  </si>
  <si>
    <t>哈晓琳</t>
  </si>
  <si>
    <t>632122199911210716</t>
  </si>
  <si>
    <t>张魏</t>
  </si>
  <si>
    <t>黄南州人民医院2024年校园引才总成绩公示</t>
  </si>
  <si>
    <t>笔试成绩的70%</t>
  </si>
  <si>
    <t>面试成绩</t>
  </si>
  <si>
    <t>面试成绩的30%</t>
  </si>
  <si>
    <t>总成绩</t>
  </si>
  <si>
    <t>是否进入
体检政审</t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</si>
  <si>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1
</t>
    </r>
    <r>
      <rPr>
        <sz val="12"/>
        <color rgb="FF000000"/>
        <rFont val="宋体"/>
        <charset val="134"/>
        <scheme val="minor"/>
      </rPr>
      <t>准考证号：2402040101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</si>
  <si>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2
</t>
    </r>
    <r>
      <rPr>
        <sz val="12"/>
        <color rgb="FF000000"/>
        <rFont val="宋体"/>
        <charset val="134"/>
        <scheme val="minor"/>
      </rPr>
      <t>准考证号：2402040102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</si>
  <si>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3
</t>
    </r>
    <r>
      <rPr>
        <sz val="12"/>
        <color rgb="FF000000"/>
        <rFont val="宋体"/>
        <charset val="134"/>
        <scheme val="minor"/>
      </rPr>
      <t>准考证号：2402040103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</si>
  <si>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4
</t>
    </r>
    <r>
      <rPr>
        <sz val="12"/>
        <color rgb="FF000000"/>
        <rFont val="宋体"/>
        <charset val="134"/>
        <scheme val="minor"/>
      </rPr>
      <t>准考证号：2402040104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</si>
  <si>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5
</t>
    </r>
    <r>
      <rPr>
        <sz val="12"/>
        <color rgb="FF000000"/>
        <rFont val="宋体"/>
        <charset val="134"/>
        <scheme val="minor"/>
      </rPr>
      <t>准考证号：2402040105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</si>
  <si>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6
</t>
    </r>
    <r>
      <rPr>
        <sz val="12"/>
        <color rgb="FF000000"/>
        <rFont val="宋体"/>
        <charset val="134"/>
        <scheme val="minor"/>
      </rPr>
      <t>准考证号：2402040106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</si>
  <si>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7
</t>
    </r>
    <r>
      <rPr>
        <sz val="12"/>
        <color rgb="FF000000"/>
        <rFont val="宋体"/>
        <charset val="134"/>
        <scheme val="minor"/>
      </rPr>
      <t>准考证号：2402040107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</si>
  <si>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8
</t>
    </r>
    <r>
      <rPr>
        <sz val="12"/>
        <color rgb="FF000000"/>
        <rFont val="宋体"/>
        <charset val="134"/>
        <scheme val="minor"/>
      </rPr>
      <t>准考证号：2402040108</t>
    </r>
  </si>
  <si>
    <r>
      <rPr>
        <sz val="14"/>
        <color theme="1"/>
        <rFont val="宋体"/>
        <charset val="134"/>
        <scheme val="minor"/>
      </rPr>
      <t xml:space="preserve">黄南州人民医院
2024年校园引才
</t>
    </r>
    <r>
      <rPr>
        <b/>
        <sz val="14"/>
        <color theme="1"/>
        <rFont val="宋体"/>
        <charset val="134"/>
        <scheme val="minor"/>
      </rPr>
      <t>第一考场</t>
    </r>
    <r>
      <rPr>
        <sz val="11"/>
        <color theme="1"/>
        <rFont val="宋体"/>
        <charset val="134"/>
        <scheme val="minor"/>
      </rPr>
      <t xml:space="preserve">
</t>
    </r>
    <r>
      <rPr>
        <sz val="72"/>
        <color rgb="FF000000"/>
        <rFont val="宋体"/>
        <charset val="134"/>
      </rPr>
      <t xml:space="preserve">9
</t>
    </r>
    <r>
      <rPr>
        <sz val="12"/>
        <color rgb="FF000000"/>
        <rFont val="宋体"/>
        <charset val="134"/>
        <scheme val="minor"/>
      </rPr>
      <t>准考证号：2402040109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</si>
</sst>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sz val="72"/>
      <color rgb="FF000000"/>
      <name val="宋体"/>
      <charset val="134"/>
    </font>
    <font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Chat%20Files\gy1756685650\FileStorage\File\2024-02\&#21307;&#23398;&#25104;&#324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页"/>
    </sheetNames>
    <sheetDataSet>
      <sheetData sheetId="0">
        <row r="2">
          <cell r="C2" t="str">
            <v>韩琼芳</v>
          </cell>
          <cell r="D2" t="str">
            <v>61.0</v>
          </cell>
          <cell r="E2" t="str">
            <v>17.0</v>
          </cell>
          <cell r="F2" t="str">
            <v>78.0</v>
          </cell>
        </row>
        <row r="3">
          <cell r="C3" t="str">
            <v>才让卓玛</v>
          </cell>
          <cell r="D3" t="str">
            <v>56.0</v>
          </cell>
          <cell r="E3" t="str">
            <v>17.0</v>
          </cell>
          <cell r="F3" t="str">
            <v>73.0</v>
          </cell>
        </row>
        <row r="4">
          <cell r="C4" t="str">
            <v>马守芳</v>
          </cell>
          <cell r="D4" t="str">
            <v>46.0</v>
          </cell>
          <cell r="E4" t="str">
            <v>18.0</v>
          </cell>
          <cell r="F4" t="str">
            <v>64.0</v>
          </cell>
        </row>
        <row r="5">
          <cell r="C5" t="str">
            <v>仁增拉毛</v>
          </cell>
          <cell r="D5" t="str">
            <v>46.0</v>
          </cell>
          <cell r="E5" t="str">
            <v>14.0</v>
          </cell>
          <cell r="F5" t="str">
            <v>60.0</v>
          </cell>
        </row>
        <row r="6">
          <cell r="C6" t="str">
            <v>拉忠加</v>
          </cell>
          <cell r="D6" t="str">
            <v>0.0</v>
          </cell>
          <cell r="E6" t="str">
            <v>0.0</v>
          </cell>
          <cell r="F6" t="str">
            <v>0.0</v>
          </cell>
        </row>
        <row r="7">
          <cell r="C7" t="str">
            <v>李盼兄</v>
          </cell>
          <cell r="D7" t="str">
            <v>0.0</v>
          </cell>
          <cell r="E7" t="str">
            <v>0.0</v>
          </cell>
          <cell r="F7" t="str">
            <v>0.0</v>
          </cell>
        </row>
        <row r="8">
          <cell r="C8" t="str">
            <v>看卓吉</v>
          </cell>
          <cell r="D8" t="str">
            <v>0.0</v>
          </cell>
          <cell r="E8" t="str">
            <v>0.0</v>
          </cell>
          <cell r="F8" t="str">
            <v>0.0</v>
          </cell>
        </row>
        <row r="9">
          <cell r="C9" t="str">
            <v>哈晓琳</v>
          </cell>
          <cell r="D9" t="str">
            <v>0.0</v>
          </cell>
          <cell r="E9" t="str">
            <v>0.0</v>
          </cell>
          <cell r="F9" t="str">
            <v>0.0</v>
          </cell>
        </row>
        <row r="10">
          <cell r="C10" t="str">
            <v>张魏</v>
          </cell>
          <cell r="D10" t="str">
            <v>0.0</v>
          </cell>
          <cell r="E10" t="str">
            <v>0.0</v>
          </cell>
          <cell r="F10" t="str">
            <v>0.0</v>
          </cell>
        </row>
        <row r="11">
          <cell r="C11" t="str">
            <v>马旭东</v>
          </cell>
          <cell r="D11" t="str">
            <v>0.0</v>
          </cell>
          <cell r="E11" t="str">
            <v>0.0</v>
          </cell>
          <cell r="F11" t="str">
            <v>0.0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workbookViewId="0">
      <selection activeCell="E10" sqref="E10"/>
    </sheetView>
  </sheetViews>
  <sheetFormatPr defaultColWidth="9" defaultRowHeight="13.5"/>
  <cols>
    <col min="1" max="1" width="7" style="4" customWidth="1"/>
    <col min="2" max="2" width="6.125" style="4" hidden="1" customWidth="1"/>
    <col min="3" max="3" width="20.125" style="4" hidden="1" customWidth="1"/>
    <col min="4" max="4" width="14.625" style="4" hidden="1" customWidth="1"/>
    <col min="5" max="5" width="12.125" style="4" customWidth="1"/>
    <col min="6" max="6" width="9" style="4"/>
    <col min="7" max="7" width="15" style="4" customWidth="1"/>
    <col min="8" max="8" width="11.75" style="4" hidden="1" customWidth="1"/>
    <col min="9" max="9" width="13.875" style="4" hidden="1" customWidth="1"/>
    <col min="10" max="11" width="9" style="4" hidden="1" customWidth="1"/>
    <col min="12" max="12" width="17.5" style="4" hidden="1" customWidth="1"/>
    <col min="13" max="13" width="12.125" customWidth="1"/>
    <col min="16" max="16" width="14.375" customWidth="1"/>
  </cols>
  <sheetData>
    <row r="1" ht="42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5" customFormat="1" ht="47" customHeight="1" spans="1:1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7" t="s">
        <v>15</v>
      </c>
      <c r="P2" s="16" t="s">
        <v>16</v>
      </c>
    </row>
    <row r="3" ht="39" customHeight="1" spans="1:16">
      <c r="A3" s="8">
        <v>1</v>
      </c>
      <c r="B3" s="8" t="s">
        <v>17</v>
      </c>
      <c r="C3" s="18" t="s">
        <v>18</v>
      </c>
      <c r="D3" s="9">
        <v>18097111697</v>
      </c>
      <c r="E3" s="8" t="s">
        <v>19</v>
      </c>
      <c r="F3" s="8" t="s">
        <v>20</v>
      </c>
      <c r="G3" s="8">
        <v>2402040101</v>
      </c>
      <c r="H3" s="10">
        <v>45326</v>
      </c>
      <c r="I3" s="8" t="s">
        <v>21</v>
      </c>
      <c r="J3" s="8">
        <v>1</v>
      </c>
      <c r="K3" s="8">
        <v>1</v>
      </c>
      <c r="L3" s="8"/>
      <c r="M3" s="12" t="str">
        <f>VLOOKUP(F3,[1]第一页!$C$2:$F$11,4,0)</f>
        <v>78.0</v>
      </c>
      <c r="N3" s="8">
        <v>1</v>
      </c>
      <c r="O3" s="11" t="s">
        <v>22</v>
      </c>
      <c r="P3" s="8"/>
    </row>
    <row r="4" ht="39" customHeight="1" spans="1:24">
      <c r="A4" s="8">
        <v>2</v>
      </c>
      <c r="B4" s="8"/>
      <c r="C4" s="8"/>
      <c r="D4" s="8"/>
      <c r="E4" s="8" t="s">
        <v>19</v>
      </c>
      <c r="F4" s="8" t="s">
        <v>23</v>
      </c>
      <c r="G4" s="8">
        <v>2402040110</v>
      </c>
      <c r="H4" s="10"/>
      <c r="I4" s="8"/>
      <c r="J4" s="8"/>
      <c r="K4" s="8"/>
      <c r="L4" s="8"/>
      <c r="M4" s="12" t="str">
        <f>VLOOKUP(F4,[1]第一页!$C$2:$F$11,4,0)</f>
        <v>73.0</v>
      </c>
      <c r="N4" s="8">
        <v>2</v>
      </c>
      <c r="O4" s="11" t="s">
        <v>22</v>
      </c>
      <c r="P4" s="8"/>
      <c r="X4" s="14"/>
    </row>
    <row r="5" ht="39" customHeight="1" spans="1:16">
      <c r="A5" s="8">
        <v>3</v>
      </c>
      <c r="B5" s="8" t="s">
        <v>17</v>
      </c>
      <c r="C5" s="18" t="s">
        <v>24</v>
      </c>
      <c r="D5" s="8">
        <v>14797521456</v>
      </c>
      <c r="E5" s="8" t="s">
        <v>19</v>
      </c>
      <c r="F5" s="8" t="s">
        <v>25</v>
      </c>
      <c r="G5" s="8">
        <v>2402040105</v>
      </c>
      <c r="H5" s="10">
        <v>45326</v>
      </c>
      <c r="I5" s="8" t="s">
        <v>21</v>
      </c>
      <c r="J5" s="8">
        <v>1</v>
      </c>
      <c r="K5" s="8">
        <v>5</v>
      </c>
      <c r="L5" s="8"/>
      <c r="M5" s="12" t="str">
        <f>VLOOKUP(F5,[1]第一页!$C$2:$F$11,4,0)</f>
        <v>64.0</v>
      </c>
      <c r="N5" s="8">
        <v>3</v>
      </c>
      <c r="O5" s="11" t="s">
        <v>22</v>
      </c>
      <c r="P5" s="8"/>
    </row>
    <row r="6" ht="39" customHeight="1" spans="1:16">
      <c r="A6" s="8">
        <v>4</v>
      </c>
      <c r="B6" s="8" t="s">
        <v>17</v>
      </c>
      <c r="C6" s="8" t="s">
        <v>26</v>
      </c>
      <c r="D6" s="9">
        <v>18097147181</v>
      </c>
      <c r="E6" s="8" t="s">
        <v>19</v>
      </c>
      <c r="F6" s="8" t="s">
        <v>27</v>
      </c>
      <c r="G6" s="8">
        <v>2402040102</v>
      </c>
      <c r="H6" s="10">
        <v>45326</v>
      </c>
      <c r="I6" s="8" t="s">
        <v>21</v>
      </c>
      <c r="J6" s="8">
        <v>1</v>
      </c>
      <c r="K6" s="8">
        <v>2</v>
      </c>
      <c r="L6" s="8"/>
      <c r="M6" s="12" t="str">
        <f>VLOOKUP(F6,[1]第一页!$C$2:$F$11,4,0)</f>
        <v>0.0</v>
      </c>
      <c r="N6" s="8">
        <v>4</v>
      </c>
      <c r="O6" s="8"/>
      <c r="P6" s="8" t="s">
        <v>28</v>
      </c>
    </row>
    <row r="7" ht="39" customHeight="1" spans="1:16">
      <c r="A7" s="8">
        <v>5</v>
      </c>
      <c r="B7" s="8" t="s">
        <v>17</v>
      </c>
      <c r="C7" s="18" t="s">
        <v>29</v>
      </c>
      <c r="D7" s="9">
        <v>17697315117</v>
      </c>
      <c r="E7" s="8" t="s">
        <v>19</v>
      </c>
      <c r="F7" s="8" t="s">
        <v>30</v>
      </c>
      <c r="G7" s="8">
        <v>2402040103</v>
      </c>
      <c r="H7" s="10">
        <v>45326</v>
      </c>
      <c r="I7" s="8" t="s">
        <v>21</v>
      </c>
      <c r="J7" s="8">
        <v>1</v>
      </c>
      <c r="K7" s="8">
        <v>3</v>
      </c>
      <c r="L7" s="8"/>
      <c r="M7" s="12" t="str">
        <f>VLOOKUP(F7,[1]第一页!$C$2:$F$11,4,0)</f>
        <v>0.0</v>
      </c>
      <c r="N7" s="8">
        <v>5</v>
      </c>
      <c r="O7" s="8"/>
      <c r="P7" s="8" t="s">
        <v>28</v>
      </c>
    </row>
    <row r="8" ht="39" customHeight="1" spans="1:16">
      <c r="A8" s="8">
        <v>6</v>
      </c>
      <c r="B8" s="8" t="s">
        <v>17</v>
      </c>
      <c r="C8" s="18" t="s">
        <v>31</v>
      </c>
      <c r="D8" s="9">
        <v>15003634540</v>
      </c>
      <c r="E8" s="8" t="s">
        <v>19</v>
      </c>
      <c r="F8" s="8" t="s">
        <v>32</v>
      </c>
      <c r="G8" s="8">
        <v>2402040104</v>
      </c>
      <c r="H8" s="10">
        <v>45326</v>
      </c>
      <c r="I8" s="8" t="s">
        <v>21</v>
      </c>
      <c r="J8" s="8">
        <v>1</v>
      </c>
      <c r="K8" s="8">
        <v>4</v>
      </c>
      <c r="L8" s="8"/>
      <c r="M8" s="12" t="str">
        <f>VLOOKUP(F8,[1]第一页!$C$2:$F$11,4,0)</f>
        <v>0.0</v>
      </c>
      <c r="N8" s="8">
        <v>6</v>
      </c>
      <c r="O8" s="8"/>
      <c r="P8" s="8" t="s">
        <v>28</v>
      </c>
    </row>
    <row r="9" customFormat="1" ht="39" customHeight="1" spans="1:16">
      <c r="A9" s="8">
        <v>7</v>
      </c>
      <c r="B9" s="8" t="s">
        <v>33</v>
      </c>
      <c r="C9" s="18" t="s">
        <v>34</v>
      </c>
      <c r="D9" s="8">
        <v>18997415082</v>
      </c>
      <c r="E9" s="8" t="s">
        <v>19</v>
      </c>
      <c r="F9" s="8" t="s">
        <v>35</v>
      </c>
      <c r="G9" s="8">
        <v>2402040106</v>
      </c>
      <c r="H9" s="10">
        <v>45326</v>
      </c>
      <c r="I9" s="8" t="s">
        <v>21</v>
      </c>
      <c r="J9" s="8">
        <v>1</v>
      </c>
      <c r="K9" s="8">
        <v>6</v>
      </c>
      <c r="L9" s="8"/>
      <c r="M9" s="12" t="str">
        <f>VLOOKUP(F9,[1]第一页!$C$2:$F$11,4,0)</f>
        <v>0.0</v>
      </c>
      <c r="N9" s="8">
        <v>7</v>
      </c>
      <c r="O9" s="8"/>
      <c r="P9" s="8" t="s">
        <v>28</v>
      </c>
    </row>
    <row r="10" s="3" customFormat="1" ht="39" customHeight="1" spans="1:16">
      <c r="A10" s="8">
        <v>8</v>
      </c>
      <c r="B10" s="8" t="s">
        <v>17</v>
      </c>
      <c r="C10" s="18" t="s">
        <v>36</v>
      </c>
      <c r="D10" s="8">
        <v>15695388072</v>
      </c>
      <c r="E10" s="11" t="s">
        <v>37</v>
      </c>
      <c r="F10" s="8" t="s">
        <v>38</v>
      </c>
      <c r="G10" s="8">
        <v>2402040109</v>
      </c>
      <c r="H10" s="10">
        <v>45326</v>
      </c>
      <c r="I10" s="8" t="s">
        <v>21</v>
      </c>
      <c r="J10" s="8">
        <v>1</v>
      </c>
      <c r="K10" s="8">
        <v>9</v>
      </c>
      <c r="L10" s="8"/>
      <c r="M10" s="12" t="str">
        <f>VLOOKUP(F10,[1]第一页!$C$2:$F$11,4,0)</f>
        <v>60.0</v>
      </c>
      <c r="N10" s="8">
        <v>1</v>
      </c>
      <c r="O10" s="11" t="s">
        <v>22</v>
      </c>
      <c r="P10" s="8"/>
    </row>
    <row r="11" ht="39" customHeight="1" spans="1:16">
      <c r="A11" s="8">
        <v>9</v>
      </c>
      <c r="B11" s="9" t="s">
        <v>17</v>
      </c>
      <c r="C11" s="19" t="s">
        <v>39</v>
      </c>
      <c r="D11" s="9">
        <v>15071780306</v>
      </c>
      <c r="E11" s="11" t="s">
        <v>37</v>
      </c>
      <c r="F11" s="9" t="s">
        <v>40</v>
      </c>
      <c r="G11" s="9">
        <v>2402040107</v>
      </c>
      <c r="H11" s="17">
        <v>45326</v>
      </c>
      <c r="I11" s="9" t="s">
        <v>21</v>
      </c>
      <c r="J11" s="9">
        <v>1</v>
      </c>
      <c r="K11" s="9">
        <v>7</v>
      </c>
      <c r="L11" s="9"/>
      <c r="M11" s="12" t="str">
        <f>VLOOKUP(F11,[1]第一页!$C$2:$F$11,4,0)</f>
        <v>0.0</v>
      </c>
      <c r="N11" s="8">
        <v>2</v>
      </c>
      <c r="O11" s="9"/>
      <c r="P11" s="8" t="s">
        <v>28</v>
      </c>
    </row>
    <row r="12" ht="39" customHeight="1" spans="1:16">
      <c r="A12" s="8">
        <v>10</v>
      </c>
      <c r="B12" s="8" t="s">
        <v>33</v>
      </c>
      <c r="C12" s="18" t="s">
        <v>41</v>
      </c>
      <c r="D12" s="8">
        <v>17716075313</v>
      </c>
      <c r="E12" s="11" t="s">
        <v>37</v>
      </c>
      <c r="F12" s="8" t="s">
        <v>42</v>
      </c>
      <c r="G12" s="8">
        <v>2402040108</v>
      </c>
      <c r="H12" s="10">
        <v>45326</v>
      </c>
      <c r="I12" s="8" t="s">
        <v>21</v>
      </c>
      <c r="J12" s="8">
        <v>1</v>
      </c>
      <c r="K12" s="8">
        <v>8</v>
      </c>
      <c r="L12" s="8"/>
      <c r="M12" s="12" t="str">
        <f>VLOOKUP(F12,[1]第一页!$C$2:$F$11,4,0)</f>
        <v>0.0</v>
      </c>
      <c r="N12" s="8">
        <v>3</v>
      </c>
      <c r="O12" s="8"/>
      <c r="P12" s="8" t="s">
        <v>28</v>
      </c>
    </row>
    <row r="13" spans="13:13">
      <c r="M13" s="13"/>
    </row>
  </sheetData>
  <sortState ref="A3:P12">
    <sortCondition ref="E3:E12"/>
    <sortCondition ref="M3:M12" descending="1"/>
  </sortState>
  <mergeCells count="1">
    <mergeCell ref="A1:P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workbookViewId="0">
      <selection activeCell="Q20" sqref="Q20"/>
    </sheetView>
  </sheetViews>
  <sheetFormatPr defaultColWidth="9" defaultRowHeight="13.5" outlineLevelRow="6"/>
  <cols>
    <col min="1" max="1" width="7" style="4" customWidth="1"/>
    <col min="2" max="2" width="6.125" style="4" hidden="1" customWidth="1"/>
    <col min="3" max="3" width="20.125" style="4" hidden="1" customWidth="1"/>
    <col min="4" max="4" width="14.625" style="4" hidden="1" customWidth="1"/>
    <col min="5" max="5" width="12.125" style="4" customWidth="1"/>
    <col min="6" max="6" width="9" style="4"/>
    <col min="7" max="7" width="15" style="4" customWidth="1"/>
    <col min="8" max="8" width="11.75" style="4" hidden="1" customWidth="1"/>
    <col min="9" max="9" width="13.875" style="4" hidden="1" customWidth="1"/>
    <col min="10" max="11" width="9" style="4" hidden="1" customWidth="1"/>
    <col min="12" max="12" width="17.5" style="4" hidden="1" customWidth="1"/>
    <col min="13" max="17" width="10.625" customWidth="1"/>
    <col min="20" max="20" width="14.375" customWidth="1"/>
  </cols>
  <sheetData>
    <row r="1" ht="42" customHeight="1" spans="1:20">
      <c r="A1" s="5" t="s">
        <v>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47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44</v>
      </c>
      <c r="O2" s="7" t="s">
        <v>45</v>
      </c>
      <c r="P2" s="7" t="s">
        <v>46</v>
      </c>
      <c r="Q2" s="7" t="s">
        <v>47</v>
      </c>
      <c r="R2" s="7" t="s">
        <v>14</v>
      </c>
      <c r="S2" s="7" t="s">
        <v>48</v>
      </c>
      <c r="T2" s="7" t="s">
        <v>16</v>
      </c>
    </row>
    <row r="3" ht="39" customHeight="1" spans="1:20">
      <c r="A3" s="8">
        <v>1</v>
      </c>
      <c r="B3" s="8" t="s">
        <v>17</v>
      </c>
      <c r="C3" s="18" t="s">
        <v>18</v>
      </c>
      <c r="D3" s="9">
        <v>18097111697</v>
      </c>
      <c r="E3" s="8" t="s">
        <v>19</v>
      </c>
      <c r="F3" s="8" t="s">
        <v>20</v>
      </c>
      <c r="G3" s="8">
        <v>2402040101</v>
      </c>
      <c r="H3" s="10">
        <v>45326</v>
      </c>
      <c r="I3" s="8" t="s">
        <v>21</v>
      </c>
      <c r="J3" s="8">
        <v>1</v>
      </c>
      <c r="K3" s="8">
        <v>1</v>
      </c>
      <c r="L3" s="8"/>
      <c r="M3" s="12" t="str">
        <f>VLOOKUP(F3,[1]第一页!$C$2:$F$11,4,0)</f>
        <v>78.0</v>
      </c>
      <c r="N3" s="12">
        <f>ROUND(M3*70%,2)</f>
        <v>54.6</v>
      </c>
      <c r="O3" s="12">
        <v>84</v>
      </c>
      <c r="P3" s="12">
        <f>ROUND(O3*30%,2)</f>
        <v>25.2</v>
      </c>
      <c r="Q3" s="12">
        <f>N3+P3</f>
        <v>79.8</v>
      </c>
      <c r="R3" s="8">
        <v>1</v>
      </c>
      <c r="S3" s="11" t="s">
        <v>22</v>
      </c>
      <c r="T3" s="8"/>
    </row>
    <row r="4" ht="39" customHeight="1" spans="1:28">
      <c r="A4" s="8">
        <v>2</v>
      </c>
      <c r="B4" s="8"/>
      <c r="C4" s="8"/>
      <c r="D4" s="8"/>
      <c r="E4" s="8" t="s">
        <v>19</v>
      </c>
      <c r="F4" s="8" t="s">
        <v>23</v>
      </c>
      <c r="G4" s="8">
        <v>2402040110</v>
      </c>
      <c r="H4" s="10"/>
      <c r="I4" s="8"/>
      <c r="J4" s="8"/>
      <c r="K4" s="8"/>
      <c r="L4" s="8"/>
      <c r="M4" s="12" t="str">
        <f>VLOOKUP(F4,[1]第一页!$C$2:$F$11,4,0)</f>
        <v>73.0</v>
      </c>
      <c r="N4" s="12">
        <f>ROUND(M4*70%,2)</f>
        <v>51.1</v>
      </c>
      <c r="O4" s="12">
        <v>79.6</v>
      </c>
      <c r="P4" s="12">
        <f>ROUND(O4*30%,2)</f>
        <v>23.88</v>
      </c>
      <c r="Q4" s="12">
        <f>N4+P4</f>
        <v>74.98</v>
      </c>
      <c r="R4" s="8">
        <v>2</v>
      </c>
      <c r="S4" s="11"/>
      <c r="T4" s="8"/>
      <c r="AB4" s="14"/>
    </row>
    <row r="5" ht="39" customHeight="1" spans="1:20">
      <c r="A5" s="8">
        <v>3</v>
      </c>
      <c r="B5" s="8" t="s">
        <v>17</v>
      </c>
      <c r="C5" s="18" t="s">
        <v>24</v>
      </c>
      <c r="D5" s="8">
        <v>14797521456</v>
      </c>
      <c r="E5" s="8" t="s">
        <v>19</v>
      </c>
      <c r="F5" s="8" t="s">
        <v>25</v>
      </c>
      <c r="G5" s="8">
        <v>2402040105</v>
      </c>
      <c r="H5" s="10">
        <v>45326</v>
      </c>
      <c r="I5" s="8" t="s">
        <v>21</v>
      </c>
      <c r="J5" s="8">
        <v>1</v>
      </c>
      <c r="K5" s="8">
        <v>5</v>
      </c>
      <c r="L5" s="8"/>
      <c r="M5" s="12" t="str">
        <f>VLOOKUP(F5,[1]第一页!$C$2:$F$11,4,0)</f>
        <v>64.0</v>
      </c>
      <c r="N5" s="12">
        <f>ROUND(M5*70%,2)</f>
        <v>44.8</v>
      </c>
      <c r="O5" s="12">
        <v>75.9</v>
      </c>
      <c r="P5" s="12">
        <f>ROUND(O5*30%,2)</f>
        <v>22.77</v>
      </c>
      <c r="Q5" s="12">
        <f>N5+P5</f>
        <v>67.57</v>
      </c>
      <c r="R5" s="8">
        <v>3</v>
      </c>
      <c r="S5" s="11"/>
      <c r="T5" s="8"/>
    </row>
    <row r="6" s="3" customFormat="1" ht="39" customHeight="1" spans="1:20">
      <c r="A6" s="8">
        <v>4</v>
      </c>
      <c r="B6" s="8" t="s">
        <v>17</v>
      </c>
      <c r="C6" s="18" t="s">
        <v>36</v>
      </c>
      <c r="D6" s="8">
        <v>15695388072</v>
      </c>
      <c r="E6" s="11" t="s">
        <v>37</v>
      </c>
      <c r="F6" s="8" t="s">
        <v>38</v>
      </c>
      <c r="G6" s="8">
        <v>2402040109</v>
      </c>
      <c r="H6" s="10">
        <v>45326</v>
      </c>
      <c r="I6" s="8" t="s">
        <v>21</v>
      </c>
      <c r="J6" s="8">
        <v>1</v>
      </c>
      <c r="K6" s="8">
        <v>9</v>
      </c>
      <c r="L6" s="8"/>
      <c r="M6" s="12" t="str">
        <f>VLOOKUP(F6,[1]第一页!$C$2:$F$11,4,0)</f>
        <v>60.0</v>
      </c>
      <c r="N6" s="12">
        <f>ROUND(M6*70%,2)</f>
        <v>42</v>
      </c>
      <c r="O6" s="12">
        <v>79.4</v>
      </c>
      <c r="P6" s="12">
        <f>ROUND(O6*30%,2)</f>
        <v>23.82</v>
      </c>
      <c r="Q6" s="12">
        <f>N6+P6</f>
        <v>65.82</v>
      </c>
      <c r="R6" s="8">
        <v>1</v>
      </c>
      <c r="S6" s="11" t="s">
        <v>22</v>
      </c>
      <c r="T6" s="8"/>
    </row>
    <row r="7" spans="13:17">
      <c r="M7" s="13"/>
      <c r="N7" s="13"/>
      <c r="O7" s="13"/>
      <c r="P7" s="13"/>
      <c r="Q7" s="13"/>
    </row>
  </sheetData>
  <mergeCells count="1">
    <mergeCell ref="A1:T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workbookViewId="0">
      <selection activeCell="B1" sqref="B1"/>
    </sheetView>
  </sheetViews>
  <sheetFormatPr defaultColWidth="9" defaultRowHeight="13.5" outlineLevelCol="2"/>
  <cols>
    <col min="1" max="3" width="32.125" customWidth="1"/>
  </cols>
  <sheetData>
    <row r="1" ht="192.75" customHeight="1" spans="1:3">
      <c r="A1" s="1" t="s">
        <v>49</v>
      </c>
      <c r="B1" s="1" t="s">
        <v>50</v>
      </c>
      <c r="C1" s="1" t="s">
        <v>51</v>
      </c>
    </row>
    <row r="2" ht="192.75" customHeight="1" spans="1:3">
      <c r="A2" s="1" t="s">
        <v>52</v>
      </c>
      <c r="B2" s="1" t="s">
        <v>53</v>
      </c>
      <c r="C2" s="1" t="s">
        <v>54</v>
      </c>
    </row>
    <row r="3" ht="192.75" customHeight="1" spans="1:3">
      <c r="A3" s="1" t="s">
        <v>55</v>
      </c>
      <c r="B3" s="1" t="s">
        <v>56</v>
      </c>
      <c r="C3" s="1" t="s">
        <v>57</v>
      </c>
    </row>
    <row r="4" ht="192.75" customHeight="1"/>
    <row r="5" ht="192.75" customHeight="1"/>
    <row r="6" ht="192.75" customHeight="1"/>
    <row r="7" ht="192.75" customHeight="1"/>
    <row r="8" ht="192.75" customHeight="1"/>
    <row r="9" ht="192.75" customHeight="1"/>
    <row r="10" ht="192.75" customHeight="1"/>
    <row r="11" ht="192.75" customHeight="1"/>
    <row r="12" ht="192.75" customHeight="1"/>
    <row r="13" ht="192.75" customHeight="1"/>
    <row r="14" ht="192.75" customHeight="1"/>
    <row r="15" ht="192.75" customHeight="1"/>
    <row r="16" ht="192.75" customHeight="1"/>
    <row r="17" ht="192.75" customHeight="1"/>
    <row r="18" ht="192.75" customHeight="1"/>
    <row r="19" ht="192.75" customHeight="1"/>
    <row r="20" ht="192.75" customHeight="1"/>
    <row r="21" ht="192.75" customHeight="1"/>
    <row r="22" ht="192.75" customHeight="1"/>
    <row r="23" ht="192.75" customHeight="1"/>
    <row r="24" ht="192.75" customHeight="1"/>
    <row r="25" ht="192.75" customHeight="1"/>
    <row r="26" ht="192.75" customHeight="1"/>
    <row r="27" ht="192.75" customHeight="1"/>
    <row r="28" ht="192.75" customHeight="1"/>
    <row r="29" ht="192.75" customHeight="1"/>
    <row r="30" ht="192.75" customHeight="1"/>
    <row r="31" ht="192.75" customHeight="1"/>
    <row r="32" ht="192.75" customHeight="1"/>
    <row r="33" ht="192.75" customHeight="1"/>
    <row r="34" ht="192.75" customHeight="1"/>
    <row r="35" ht="192.75" customHeight="1"/>
    <row r="36" ht="192.75" customHeight="1"/>
    <row r="37" ht="192.75" customHeight="1"/>
    <row r="38" ht="192.75" customHeight="1"/>
    <row r="39" ht="192.75" customHeight="1"/>
    <row r="40" ht="192.75" customHeight="1"/>
    <row r="41" ht="192.75" customHeight="1"/>
    <row r="42" ht="192.75" customHeight="1"/>
    <row r="43" ht="192.75" customHeight="1"/>
    <row r="44" ht="192.75" customHeight="1"/>
    <row r="45" ht="192.75" customHeight="1"/>
    <row r="46" ht="192.75" customHeight="1"/>
    <row r="47" ht="192.75" customHeight="1"/>
    <row r="48" ht="192.75" customHeight="1"/>
    <row r="49" ht="192.75" customHeight="1"/>
    <row r="50" ht="192.75" customHeight="1"/>
    <row r="51" ht="192.7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笔试成绩</vt:lpstr>
      <vt:lpstr>总成绩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青越人力张占孝</cp:lastModifiedBy>
  <dcterms:created xsi:type="dcterms:W3CDTF">2024-01-31T09:32:00Z</dcterms:created>
  <dcterms:modified xsi:type="dcterms:W3CDTF">2024-02-20T08:27:42Z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B5016710B76E41D0A46B874A29288426_13</vt:lpwstr>
  </property>
  <property fmtid="{D5CDD505-2E9C-101B-9397-08002B2CF9AE}" pid="3" name="KSOProductBuildVer">
    <vt:lpwstr>2052-12.1.0.16250</vt:lpwstr>
  </property>
</Properties>
</file>