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<sst xmlns="http://schemas.openxmlformats.org/spreadsheetml/2006/main" count="37" uniqueCount="18">
  <si>
    <t>2024年度阜阳市东建市政园林建设有限公司公开招聘总成绩表</t>
  </si>
  <si>
    <t>职位代码</t>
  </si>
  <si>
    <t>职位名称</t>
  </si>
  <si>
    <t>准考证号</t>
  </si>
  <si>
    <t>综合知识成绩</t>
  </si>
  <si>
    <t>专业知识成绩</t>
  </si>
  <si>
    <t>笔试合成成绩</t>
  </si>
  <si>
    <t>面试成绩</t>
  </si>
  <si>
    <t>总成绩</t>
  </si>
  <si>
    <t>备注</t>
  </si>
  <si>
    <t>副总经理</t>
  </si>
  <si>
    <t>面试缺考</t>
  </si>
  <si>
    <t>景观设计师</t>
  </si>
  <si>
    <t>会计</t>
  </si>
  <si>
    <t>投标专员</t>
  </si>
  <si>
    <t>市政项目管理员</t>
  </si>
  <si>
    <t>房建项目管理员</t>
  </si>
  <si>
    <t>机电项目管理员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</si>
</sst>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方正公文小标宋"/>
      <charset val="134"/>
    </font>
    <font>
      <b/>
      <sz val="16"/>
      <name val="方正公文小标宋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I1"/>
    </sheetView>
  </sheetViews>
  <sheetFormatPr defaultColWidth="9" defaultRowHeight="13.5"/>
  <cols>
    <col min="1" max="1" width="10.875" style="2" customWidth="1"/>
    <col min="2" max="2" width="14.75" style="2" customWidth="1"/>
    <col min="3" max="3" width="13.5" style="2" customWidth="1"/>
    <col min="4" max="4" width="8.375" style="2" customWidth="1"/>
    <col min="5" max="5" width="7.875" style="2" customWidth="1"/>
    <col min="6" max="6" width="8.25" style="3" customWidth="1"/>
    <col min="7" max="7" width="6.5" style="2" customWidth="1"/>
    <col min="8" max="8" width="9.5" style="2" customWidth="1"/>
    <col min="9" max="9" width="9.86666666666667" style="2" customWidth="1"/>
    <col min="10" max="16384" width="9" style="2"/>
  </cols>
  <sheetData>
    <row r="1" ht="37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</row>
    <row r="3" s="1" customFormat="1" ht="14.25" spans="1:9">
      <c r="A3" s="8" t="str">
        <f>"DJ1001"</f>
        <v>DJ1001</v>
      </c>
      <c r="B3" s="9" t="s">
        <v>10</v>
      </c>
      <c r="C3" s="8" t="str">
        <f>"2472720102"</f>
        <v>2472720102</v>
      </c>
      <c r="D3" s="10">
        <v>72</v>
      </c>
      <c r="E3" s="10"/>
      <c r="F3" s="11">
        <v>72</v>
      </c>
      <c r="G3" s="11">
        <v>76.24</v>
      </c>
      <c r="H3" s="11">
        <f>F3*0.6+G3*0.4</f>
        <v>73.696</v>
      </c>
      <c r="I3" s="11"/>
    </row>
    <row r="4" s="1" customFormat="1" ht="14.25" spans="1:9">
      <c r="A4" s="8" t="str">
        <f>"DJ1001"</f>
        <v>DJ1001</v>
      </c>
      <c r="B4" s="9" t="s">
        <v>10</v>
      </c>
      <c r="C4" s="8" t="str">
        <f>"2472720104"</f>
        <v>2472720104</v>
      </c>
      <c r="D4" s="10">
        <v>60</v>
      </c>
      <c r="E4" s="10"/>
      <c r="F4" s="11">
        <v>60</v>
      </c>
      <c r="G4" s="11">
        <v>73.96</v>
      </c>
      <c r="H4" s="11">
        <f t="shared" ref="H4:H24" si="0">F4*0.6+G4*0.4</f>
        <v>65.584</v>
      </c>
      <c r="I4" s="10"/>
    </row>
    <row r="5" s="1" customFormat="1" ht="14.25" spans="1:9">
      <c r="A5" s="8" t="str">
        <f>"DJ1001"</f>
        <v>DJ1001</v>
      </c>
      <c r="B5" s="9" t="s">
        <v>10</v>
      </c>
      <c r="C5" s="8" t="str">
        <f>"2472720105"</f>
        <v>2472720105</v>
      </c>
      <c r="D5" s="10">
        <v>72</v>
      </c>
      <c r="E5" s="10"/>
      <c r="F5" s="11">
        <v>72</v>
      </c>
      <c r="G5" s="11">
        <v>76.72</v>
      </c>
      <c r="H5" s="11">
        <f t="shared" si="0"/>
        <v>73.888</v>
      </c>
      <c r="I5" s="10"/>
    </row>
    <row r="6" s="1" customFormat="1" ht="14.25" spans="1:9">
      <c r="A6" s="8" t="str">
        <f>"DJ1001"</f>
        <v>DJ1001</v>
      </c>
      <c r="B6" s="9" t="s">
        <v>10</v>
      </c>
      <c r="C6" s="8" t="str">
        <f>"2472720106"</f>
        <v>2472720106</v>
      </c>
      <c r="D6" s="10">
        <v>62</v>
      </c>
      <c r="E6" s="10"/>
      <c r="F6" s="11">
        <v>62</v>
      </c>
      <c r="G6" s="11"/>
      <c r="H6" s="11">
        <f t="shared" si="0"/>
        <v>37.2</v>
      </c>
      <c r="I6" s="10" t="s">
        <v>11</v>
      </c>
    </row>
    <row r="7" s="1" customFormat="1" ht="14.25" spans="1:9">
      <c r="A7" s="8" t="str">
        <f>"DJ1003"</f>
        <v>DJ1003</v>
      </c>
      <c r="B7" s="9" t="s">
        <v>12</v>
      </c>
      <c r="C7" s="8" t="str">
        <f>"2472720107"</f>
        <v>2472720107</v>
      </c>
      <c r="D7" s="10">
        <v>76</v>
      </c>
      <c r="E7" s="10"/>
      <c r="F7" s="11">
        <v>76</v>
      </c>
      <c r="G7" s="11">
        <v>77.4</v>
      </c>
      <c r="H7" s="11">
        <f t="shared" si="0"/>
        <v>76.56</v>
      </c>
      <c r="I7" s="10"/>
    </row>
    <row r="8" s="1" customFormat="1" ht="14.25" spans="1:9">
      <c r="A8" s="8" t="str">
        <f>"DJ1003"</f>
        <v>DJ1003</v>
      </c>
      <c r="B8" s="9" t="s">
        <v>12</v>
      </c>
      <c r="C8" s="8" t="str">
        <f>"2472720109"</f>
        <v>2472720109</v>
      </c>
      <c r="D8" s="10">
        <v>72</v>
      </c>
      <c r="E8" s="10"/>
      <c r="F8" s="11">
        <v>72</v>
      </c>
      <c r="G8" s="11">
        <v>76.38</v>
      </c>
      <c r="H8" s="11">
        <f t="shared" si="0"/>
        <v>73.752</v>
      </c>
      <c r="I8" s="10"/>
    </row>
    <row r="9" s="1" customFormat="1" ht="14.25" spans="1:9">
      <c r="A9" s="8" t="str">
        <f>"DJ1008"</f>
        <v>DJ1008</v>
      </c>
      <c r="B9" s="9" t="s">
        <v>13</v>
      </c>
      <c r="C9" s="8" t="str">
        <f>"2472720111"</f>
        <v>2472720111</v>
      </c>
      <c r="D9" s="10">
        <v>76</v>
      </c>
      <c r="E9" s="10"/>
      <c r="F9" s="11">
        <v>76</v>
      </c>
      <c r="G9" s="11">
        <v>73.5</v>
      </c>
      <c r="H9" s="11">
        <f t="shared" si="0"/>
        <v>75</v>
      </c>
      <c r="I9" s="10"/>
    </row>
    <row r="10" s="1" customFormat="1" ht="14.25" spans="1:9">
      <c r="A10" s="8" t="str">
        <f>"DJ1008"</f>
        <v>DJ1008</v>
      </c>
      <c r="B10" s="9" t="s">
        <v>13</v>
      </c>
      <c r="C10" s="8" t="str">
        <f>"2472720116"</f>
        <v>2472720116</v>
      </c>
      <c r="D10" s="10">
        <v>76</v>
      </c>
      <c r="E10" s="10"/>
      <c r="F10" s="11">
        <v>76</v>
      </c>
      <c r="G10" s="11"/>
      <c r="H10" s="11">
        <f t="shared" si="0"/>
        <v>45.6</v>
      </c>
      <c r="I10" s="10" t="s">
        <v>11</v>
      </c>
    </row>
    <row r="11" s="1" customFormat="1" ht="14.25" spans="1:9">
      <c r="A11" s="8" t="str">
        <f>"DJ1008"</f>
        <v>DJ1008</v>
      </c>
      <c r="B11" s="9" t="s">
        <v>13</v>
      </c>
      <c r="C11" s="8" t="str">
        <f>"2472720121"</f>
        <v>2472720121</v>
      </c>
      <c r="D11" s="10">
        <v>88</v>
      </c>
      <c r="E11" s="10"/>
      <c r="F11" s="11">
        <v>88</v>
      </c>
      <c r="G11" s="11">
        <v>75.1</v>
      </c>
      <c r="H11" s="11">
        <f t="shared" si="0"/>
        <v>82.84</v>
      </c>
      <c r="I11" s="10"/>
    </row>
    <row r="12" s="1" customFormat="1" ht="14.25" spans="1:9">
      <c r="A12" s="8" t="str">
        <f>"DJ1008"</f>
        <v>DJ1008</v>
      </c>
      <c r="B12" s="9" t="s">
        <v>13</v>
      </c>
      <c r="C12" s="8" t="str">
        <f>"2472720124"</f>
        <v>2472720124</v>
      </c>
      <c r="D12" s="10">
        <v>86</v>
      </c>
      <c r="E12" s="10"/>
      <c r="F12" s="11">
        <v>86</v>
      </c>
      <c r="G12" s="11">
        <v>74.56</v>
      </c>
      <c r="H12" s="11">
        <f t="shared" si="0"/>
        <v>81.424</v>
      </c>
      <c r="I12" s="10"/>
    </row>
    <row r="13" s="1" customFormat="1" ht="14.25" spans="1:9">
      <c r="A13" s="8" t="str">
        <f>"DJ1002"</f>
        <v>DJ1002</v>
      </c>
      <c r="B13" s="9" t="s">
        <v>14</v>
      </c>
      <c r="C13" s="8" t="str">
        <f>"2472720201"</f>
        <v>2472720201</v>
      </c>
      <c r="D13" s="10">
        <v>70</v>
      </c>
      <c r="E13" s="10">
        <v>65</v>
      </c>
      <c r="F13" s="11">
        <f t="shared" ref="F13:F24" si="1">D13*0.4+E13*0.6</f>
        <v>67</v>
      </c>
      <c r="G13" s="11"/>
      <c r="H13" s="11">
        <f t="shared" si="0"/>
        <v>40.2</v>
      </c>
      <c r="I13" s="10" t="s">
        <v>11</v>
      </c>
    </row>
    <row r="14" s="1" customFormat="1" ht="14.25" spans="1:9">
      <c r="A14" s="8" t="str">
        <f>"DJ1002"</f>
        <v>DJ1002</v>
      </c>
      <c r="B14" s="9" t="s">
        <v>14</v>
      </c>
      <c r="C14" s="8" t="str">
        <f>"2472720214"</f>
        <v>2472720214</v>
      </c>
      <c r="D14" s="10">
        <v>84</v>
      </c>
      <c r="E14" s="10">
        <v>64</v>
      </c>
      <c r="F14" s="11">
        <f t="shared" si="1"/>
        <v>72</v>
      </c>
      <c r="G14" s="11">
        <v>73.58</v>
      </c>
      <c r="H14" s="11">
        <f t="shared" si="0"/>
        <v>72.632</v>
      </c>
      <c r="I14" s="10"/>
    </row>
    <row r="15" s="1" customFormat="1" ht="14.25" spans="1:9">
      <c r="A15" s="8" t="str">
        <f>"DJ1002"</f>
        <v>DJ1002</v>
      </c>
      <c r="B15" s="9" t="s">
        <v>14</v>
      </c>
      <c r="C15" s="8" t="str">
        <f>"2472720217"</f>
        <v>2472720217</v>
      </c>
      <c r="D15" s="10">
        <v>78</v>
      </c>
      <c r="E15" s="10">
        <v>52</v>
      </c>
      <c r="F15" s="11">
        <f t="shared" si="1"/>
        <v>62.4</v>
      </c>
      <c r="G15" s="11"/>
      <c r="H15" s="11">
        <f t="shared" si="0"/>
        <v>37.44</v>
      </c>
      <c r="I15" s="10" t="s">
        <v>11</v>
      </c>
    </row>
    <row r="16" s="1" customFormat="1" ht="14.25" spans="1:9">
      <c r="A16" s="8" t="str">
        <f>"DJ1005"</f>
        <v>DJ1005</v>
      </c>
      <c r="B16" s="9" t="s">
        <v>15</v>
      </c>
      <c r="C16" s="8" t="str">
        <f>"2472720222"</f>
        <v>2472720222</v>
      </c>
      <c r="D16" s="10">
        <v>52</v>
      </c>
      <c r="E16" s="10">
        <v>63</v>
      </c>
      <c r="F16" s="11">
        <f t="shared" si="1"/>
        <v>58.6</v>
      </c>
      <c r="G16" s="11">
        <v>72.48</v>
      </c>
      <c r="H16" s="11">
        <f t="shared" si="0"/>
        <v>64.152</v>
      </c>
      <c r="I16" s="10"/>
    </row>
    <row r="17" s="1" customFormat="1" ht="14.25" spans="1:9">
      <c r="A17" s="8" t="str">
        <f>"DJ1005"</f>
        <v>DJ1005</v>
      </c>
      <c r="B17" s="9" t="s">
        <v>15</v>
      </c>
      <c r="C17" s="8" t="str">
        <f>"2472720223"</f>
        <v>2472720223</v>
      </c>
      <c r="D17" s="10">
        <v>80</v>
      </c>
      <c r="E17" s="10">
        <v>48</v>
      </c>
      <c r="F17" s="11">
        <f t="shared" si="1"/>
        <v>60.8</v>
      </c>
      <c r="G17" s="11">
        <v>72.64</v>
      </c>
      <c r="H17" s="11">
        <f t="shared" si="0"/>
        <v>65.536</v>
      </c>
      <c r="I17" s="10"/>
    </row>
    <row r="18" s="1" customFormat="1" ht="14.25" spans="1:9">
      <c r="A18" s="8" t="str">
        <f>"DJ1005"</f>
        <v>DJ1005</v>
      </c>
      <c r="B18" s="9" t="s">
        <v>15</v>
      </c>
      <c r="C18" s="8" t="str">
        <f>"2472720226"</f>
        <v>2472720226</v>
      </c>
      <c r="D18" s="10">
        <v>72</v>
      </c>
      <c r="E18" s="10">
        <v>48</v>
      </c>
      <c r="F18" s="11">
        <f t="shared" si="1"/>
        <v>57.6</v>
      </c>
      <c r="G18" s="11"/>
      <c r="H18" s="11">
        <f t="shared" si="0"/>
        <v>34.56</v>
      </c>
      <c r="I18" s="10" t="s">
        <v>11</v>
      </c>
    </row>
    <row r="19" s="1" customFormat="1" ht="14.25" spans="1:9">
      <c r="A19" s="8" t="str">
        <f>"DJ1006"</f>
        <v>DJ1006</v>
      </c>
      <c r="B19" s="9" t="s">
        <v>16</v>
      </c>
      <c r="C19" s="8" t="str">
        <f>"2472720309"</f>
        <v>2472720309</v>
      </c>
      <c r="D19" s="10">
        <v>88</v>
      </c>
      <c r="E19" s="10">
        <v>60</v>
      </c>
      <c r="F19" s="11">
        <f t="shared" si="1"/>
        <v>71.2</v>
      </c>
      <c r="G19" s="11">
        <v>75.1</v>
      </c>
      <c r="H19" s="11">
        <f t="shared" si="0"/>
        <v>72.76</v>
      </c>
      <c r="I19" s="10"/>
    </row>
    <row r="20" s="1" customFormat="1" ht="14.25" spans="1:9">
      <c r="A20" s="8" t="str">
        <f>"DJ1006"</f>
        <v>DJ1006</v>
      </c>
      <c r="B20" s="9" t="s">
        <v>16</v>
      </c>
      <c r="C20" s="8" t="str">
        <f>"2472720310"</f>
        <v>2472720310</v>
      </c>
      <c r="D20" s="10">
        <v>82</v>
      </c>
      <c r="E20" s="10">
        <v>62</v>
      </c>
      <c r="F20" s="11">
        <f t="shared" si="1"/>
        <v>70</v>
      </c>
      <c r="G20" s="11">
        <v>71.22</v>
      </c>
      <c r="H20" s="11">
        <f t="shared" si="0"/>
        <v>70.488</v>
      </c>
      <c r="I20" s="10"/>
    </row>
    <row r="21" s="1" customFormat="1" ht="14.25" spans="1:9">
      <c r="A21" s="8" t="str">
        <f>"DJ1006"</f>
        <v>DJ1006</v>
      </c>
      <c r="B21" s="9" t="s">
        <v>16</v>
      </c>
      <c r="C21" s="8" t="str">
        <f>"2472720318"</f>
        <v>2472720318</v>
      </c>
      <c r="D21" s="10">
        <v>84</v>
      </c>
      <c r="E21" s="10">
        <v>62</v>
      </c>
      <c r="F21" s="11">
        <f t="shared" si="1"/>
        <v>70.8</v>
      </c>
      <c r="G21" s="11">
        <v>74.3</v>
      </c>
      <c r="H21" s="11">
        <f t="shared" si="0"/>
        <v>72.2</v>
      </c>
      <c r="I21" s="10"/>
    </row>
    <row r="22" s="1" customFormat="1" ht="14.25" spans="1:9">
      <c r="A22" s="8" t="str">
        <f>"DJ1007"</f>
        <v>DJ1007</v>
      </c>
      <c r="B22" s="9" t="s">
        <v>17</v>
      </c>
      <c r="C22" s="8" t="str">
        <f>"2472720323"</f>
        <v>2472720323</v>
      </c>
      <c r="D22" s="10">
        <v>88</v>
      </c>
      <c r="E22" s="10">
        <v>84</v>
      </c>
      <c r="F22" s="11">
        <f t="shared" si="1"/>
        <v>85.6</v>
      </c>
      <c r="G22" s="11">
        <v>74.74</v>
      </c>
      <c r="H22" s="11">
        <f t="shared" si="0"/>
        <v>81.256</v>
      </c>
      <c r="I22" s="10"/>
    </row>
    <row r="23" s="1" customFormat="1" ht="14.25" spans="1:9">
      <c r="A23" s="8" t="str">
        <f>"DJ1007"</f>
        <v>DJ1007</v>
      </c>
      <c r="B23" s="9" t="s">
        <v>17</v>
      </c>
      <c r="C23" s="8" t="str">
        <f>"2472720324"</f>
        <v>2472720324</v>
      </c>
      <c r="D23" s="10">
        <v>80</v>
      </c>
      <c r="E23" s="10">
        <v>51</v>
      </c>
      <c r="F23" s="11">
        <f t="shared" si="1"/>
        <v>62.6</v>
      </c>
      <c r="G23" s="11">
        <v>73.62</v>
      </c>
      <c r="H23" s="11">
        <f t="shared" si="0"/>
        <v>67.008</v>
      </c>
      <c r="I23" s="10"/>
    </row>
    <row r="24" s="1" customFormat="1" ht="14.25" spans="1:9">
      <c r="A24" s="8" t="str">
        <f>"DJ1007"</f>
        <v>DJ1007</v>
      </c>
      <c r="B24" s="9" t="s">
        <v>17</v>
      </c>
      <c r="C24" s="8" t="str">
        <f>"2472720325"</f>
        <v>2472720325</v>
      </c>
      <c r="D24" s="10">
        <v>82</v>
      </c>
      <c r="E24" s="10">
        <v>56</v>
      </c>
      <c r="F24" s="11">
        <f t="shared" si="1"/>
        <v>66.4</v>
      </c>
      <c r="G24" s="11">
        <v>75.06</v>
      </c>
      <c r="H24" s="11">
        <f t="shared" si="0"/>
        <v>69.864</v>
      </c>
      <c r="I24" s="10"/>
    </row>
  </sheetData>
  <mergeCells count="1">
    <mergeCell ref="A1:I1"/>
  </mergeCells>
  <pageMargins left="0.393055555555556" right="0.15694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韩二玮</cp:lastModifiedBy>
  <dcterms:created xsi:type="dcterms:W3CDTF">2024-07-27T07:09:00Z</dcterms:created>
  <dcterms:modified xsi:type="dcterms:W3CDTF">2024-08-05T00:56:13Z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CDEF10BFAE4A47A9A17297873B06F9D7_13</vt:lpwstr>
  </property>
  <property fmtid="{D5CDD505-2E9C-101B-9397-08002B2CF9AE}" pid="3" name="KSOProductBuildVer">
    <vt:lpwstr>2052-12.1.0.17147</vt:lpwstr>
  </property>
</Properties>
</file>