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315_676e6f0c82e2d" sheetId="1" r:id="rId1"/>
  </sheets>
  <definedNames>
    <definedName name="_xlnm._FilterDatabase" localSheetId="0" hidden="1">'7315_676e6f0c82e2d'!$A$3:$F$3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<sst xmlns="http://schemas.openxmlformats.org/spreadsheetml/2006/main" count="686" uniqueCount="349">
  <si>
    <t>附件1：</t>
  </si>
  <si>
    <t>乐东黎族自治县第二人民医院医共体2024年公开招聘编外专业技术人员
考试招聘报名资格初审合格人员名单</t>
  </si>
  <si>
    <t>序号</t>
  </si>
  <si>
    <t>岗位代码</t>
  </si>
  <si>
    <t>岗位名称</t>
  </si>
  <si>
    <t>姓名</t>
  </si>
  <si>
    <t>报考号</t>
  </si>
  <si>
    <t>备注</t>
  </si>
  <si>
    <t>临床护士</t>
  </si>
  <si>
    <t>73152024122509011328383</t>
  </si>
  <si>
    <t>73152024122509021328395</t>
  </si>
  <si>
    <t>73152024122509084528433</t>
  </si>
  <si>
    <t>73152024122509103328445</t>
  </si>
  <si>
    <t>73152024122509061028416</t>
  </si>
  <si>
    <t>73152024122509291028534</t>
  </si>
  <si>
    <t>73152024122509132428461</t>
  </si>
  <si>
    <t>73152024122509373628571</t>
  </si>
  <si>
    <t>73152024122509154428470</t>
  </si>
  <si>
    <t>73152024122509331828556</t>
  </si>
  <si>
    <t>73152024122509115128452</t>
  </si>
  <si>
    <t>73152024122509030628398</t>
  </si>
  <si>
    <t>73152024122509324528553</t>
  </si>
  <si>
    <t>73152024122509111728450</t>
  </si>
  <si>
    <t>73152024122509093328441</t>
  </si>
  <si>
    <t>73152024122510014528698</t>
  </si>
  <si>
    <t>73152024122509550428660</t>
  </si>
  <si>
    <t>73152024122509423928598</t>
  </si>
  <si>
    <t>73152024122509542028655</t>
  </si>
  <si>
    <t>73152024122509344228560</t>
  </si>
  <si>
    <t>73152024122509454628613</t>
  </si>
  <si>
    <t>73152024122509080828426</t>
  </si>
  <si>
    <t>73152024122510311028828</t>
  </si>
  <si>
    <t>73152024122510191328783</t>
  </si>
  <si>
    <t>73152024122509572128676</t>
  </si>
  <si>
    <t>73152024122510294728824</t>
  </si>
  <si>
    <t>73152024122510110928745</t>
  </si>
  <si>
    <t>73152024122510020228699</t>
  </si>
  <si>
    <t>73152024122510451228886</t>
  </si>
  <si>
    <t>73152024122510182528779</t>
  </si>
  <si>
    <t>73152024122511001728953</t>
  </si>
  <si>
    <t>73152024122510312028830</t>
  </si>
  <si>
    <t>73152024122509464128616</t>
  </si>
  <si>
    <t>73152024122510554728928</t>
  </si>
  <si>
    <t>73152024122509494828632</t>
  </si>
  <si>
    <t>73152024122509404028583</t>
  </si>
  <si>
    <t>73152024122510141528761</t>
  </si>
  <si>
    <t>73152024122511034828966</t>
  </si>
  <si>
    <t>73152024122511281429060</t>
  </si>
  <si>
    <t>73152024122510051028717</t>
  </si>
  <si>
    <t>73152024122510260028810</t>
  </si>
  <si>
    <t>73152024122511152028999</t>
  </si>
  <si>
    <t>73152024122511364529094</t>
  </si>
  <si>
    <t>73152024122509203928495</t>
  </si>
  <si>
    <t>73152024122509265428524</t>
  </si>
  <si>
    <t>73152024122511434329114</t>
  </si>
  <si>
    <t>73152024122512120329189</t>
  </si>
  <si>
    <t>73152024122510571528935</t>
  </si>
  <si>
    <t>73152024122510471328895</t>
  </si>
  <si>
    <t>73152024122509084028431</t>
  </si>
  <si>
    <t>73152024122512184629204</t>
  </si>
  <si>
    <t>73152024122512180729202</t>
  </si>
  <si>
    <t>73152024122509133528463</t>
  </si>
  <si>
    <t>73152024122512265129235</t>
  </si>
  <si>
    <t>73152024122510063428724</t>
  </si>
  <si>
    <t>73152024122512433029283</t>
  </si>
  <si>
    <t>73152024122512532629302</t>
  </si>
  <si>
    <t>73152024122512563029314</t>
  </si>
  <si>
    <t>73152024122512283629242</t>
  </si>
  <si>
    <t>73152024122512572929316</t>
  </si>
  <si>
    <t>73152024122510393728866</t>
  </si>
  <si>
    <t>73152024122513063929340</t>
  </si>
  <si>
    <t>73152024122513301729399</t>
  </si>
  <si>
    <t>73152024122513285029395</t>
  </si>
  <si>
    <t>73152024122512205129214</t>
  </si>
  <si>
    <t>73152024122512044729175</t>
  </si>
  <si>
    <t>73152024122511530129145</t>
  </si>
  <si>
    <t>73152024122510591128945</t>
  </si>
  <si>
    <t>73152024122514475729593</t>
  </si>
  <si>
    <t>73152024122509190228485</t>
  </si>
  <si>
    <t>73152024122514115229502</t>
  </si>
  <si>
    <t>73152024122514370129558</t>
  </si>
  <si>
    <t>73152024122514324829545</t>
  </si>
  <si>
    <t>73152024122512321029253</t>
  </si>
  <si>
    <t>73152024122510432728882</t>
  </si>
  <si>
    <t>73152024122515223529704</t>
  </si>
  <si>
    <t>73152024122515140029678</t>
  </si>
  <si>
    <t>73152024122514352329554</t>
  </si>
  <si>
    <t>73152024122515400229766</t>
  </si>
  <si>
    <t>73152024122509521028644</t>
  </si>
  <si>
    <t>73152024122513534829458</t>
  </si>
  <si>
    <t>73152024122515163829688</t>
  </si>
  <si>
    <t>73152024122515103929669</t>
  </si>
  <si>
    <t>73152024122516175129879</t>
  </si>
  <si>
    <t>73152024122512342629259</t>
  </si>
  <si>
    <t>73152024122512314729252</t>
  </si>
  <si>
    <t>73152024122516191929881</t>
  </si>
  <si>
    <t>73152024122512192329205</t>
  </si>
  <si>
    <t>73152024122516160129875</t>
  </si>
  <si>
    <t>73152024122516590830004</t>
  </si>
  <si>
    <t>73152024122516093929860</t>
  </si>
  <si>
    <t>73152024122515095629666</t>
  </si>
  <si>
    <t>73152024122517251330085</t>
  </si>
  <si>
    <t>73152024122516590130003</t>
  </si>
  <si>
    <t>73152024122516384429932</t>
  </si>
  <si>
    <t>73152024122516513329979</t>
  </si>
  <si>
    <t>73152024122517093430032</t>
  </si>
  <si>
    <t>73152024122511590529160</t>
  </si>
  <si>
    <t>73152024122510113428747</t>
  </si>
  <si>
    <t>73152024122515163529687</t>
  </si>
  <si>
    <t>73152024122518120230205</t>
  </si>
  <si>
    <t>73152024122517471830149</t>
  </si>
  <si>
    <t>73152024122511405329110</t>
  </si>
  <si>
    <t>73152024122519112130325</t>
  </si>
  <si>
    <t>73152024122518553730296</t>
  </si>
  <si>
    <t>73152024122517025930016</t>
  </si>
  <si>
    <t>73152024122519123030327</t>
  </si>
  <si>
    <t>73152024122518553230295</t>
  </si>
  <si>
    <t>73152024122510422728878</t>
  </si>
  <si>
    <t>73152024122519422130388</t>
  </si>
  <si>
    <t>73152024122516531229983</t>
  </si>
  <si>
    <t>73152024122519155830336</t>
  </si>
  <si>
    <t>73152024122519384130379</t>
  </si>
  <si>
    <t>73152024122519381630378</t>
  </si>
  <si>
    <t>73152024122511195929016</t>
  </si>
  <si>
    <t>73152024122510390028862</t>
  </si>
  <si>
    <t>73152024122519565330426</t>
  </si>
  <si>
    <t>73152024122520393130545</t>
  </si>
  <si>
    <t>73152024122509340428559</t>
  </si>
  <si>
    <t>73152024122520045030451</t>
  </si>
  <si>
    <t>73152024122517392230127</t>
  </si>
  <si>
    <t>73152024122520005030434</t>
  </si>
  <si>
    <t>73152024122512515629298</t>
  </si>
  <si>
    <t>73152024122514272729532</t>
  </si>
  <si>
    <t>73152024122519331230366</t>
  </si>
  <si>
    <t>73152024122520562030596</t>
  </si>
  <si>
    <t>73152024122520154330478</t>
  </si>
  <si>
    <t>73152024122520383130540</t>
  </si>
  <si>
    <t>73152024122514231629521</t>
  </si>
  <si>
    <t>73152024122520084430462</t>
  </si>
  <si>
    <t>73152024122520273330510</t>
  </si>
  <si>
    <t>73152024122520553830594</t>
  </si>
  <si>
    <t>73152024122521291330684</t>
  </si>
  <si>
    <t>73152024122521475030721</t>
  </si>
  <si>
    <t>73152024122521520030732</t>
  </si>
  <si>
    <t>73152024122521491330726</t>
  </si>
  <si>
    <t>73152024122521265230678</t>
  </si>
  <si>
    <t>73152024122519085730321</t>
  </si>
  <si>
    <t>73152024122521504430729</t>
  </si>
  <si>
    <t>73152024122521462430717</t>
  </si>
  <si>
    <t>73152024122521510530730</t>
  </si>
  <si>
    <t>73152024122522115030791</t>
  </si>
  <si>
    <t>73152024122511585529159</t>
  </si>
  <si>
    <t>73152024122522434430866</t>
  </si>
  <si>
    <t>73152024122521124330640</t>
  </si>
  <si>
    <t>73152024122521405930709</t>
  </si>
  <si>
    <t>73152024122522052330774</t>
  </si>
  <si>
    <t>73152024122522431630864</t>
  </si>
  <si>
    <t>73152024122523081730898</t>
  </si>
  <si>
    <t>73152024122521405030708</t>
  </si>
  <si>
    <t>73152024122523104130901</t>
  </si>
  <si>
    <t>73152024122522165630801</t>
  </si>
  <si>
    <t>73152024122520500930577</t>
  </si>
  <si>
    <t>73152024122518300930249</t>
  </si>
  <si>
    <t>73152024122523182030917</t>
  </si>
  <si>
    <t>73152024122523480330947</t>
  </si>
  <si>
    <t>73152024122600113630972</t>
  </si>
  <si>
    <t>73152024122601444931033</t>
  </si>
  <si>
    <t>73152024122601463631034</t>
  </si>
  <si>
    <t>73152024122510344428845</t>
  </si>
  <si>
    <t>73152024122603272031052</t>
  </si>
  <si>
    <t>73152024122516222429888</t>
  </si>
  <si>
    <t>73152024122515160629685</t>
  </si>
  <si>
    <t>73152024122515230429706</t>
  </si>
  <si>
    <t>73152024122515314529736</t>
  </si>
  <si>
    <t>73152024122515252029716</t>
  </si>
  <si>
    <t>73152024122520344730533</t>
  </si>
  <si>
    <t>73152024122608552131152</t>
  </si>
  <si>
    <t>73152024122609025331171</t>
  </si>
  <si>
    <t>73152024122609383031284</t>
  </si>
  <si>
    <t>73152024122608483631138</t>
  </si>
  <si>
    <t>73152024122518483630282</t>
  </si>
  <si>
    <t>73152024122609423531299</t>
  </si>
  <si>
    <t>73152024122609530731379</t>
  </si>
  <si>
    <t>73152024122610015131412</t>
  </si>
  <si>
    <t>73152024122610122131462</t>
  </si>
  <si>
    <t>73152024122609455531314</t>
  </si>
  <si>
    <t>73152024122610352631555</t>
  </si>
  <si>
    <t>73152024122610495831615</t>
  </si>
  <si>
    <t>73152024122611000031667</t>
  </si>
  <si>
    <t>73152024122610511131622</t>
  </si>
  <si>
    <t>73152024122610450631590</t>
  </si>
  <si>
    <t>73152024122522251030820</t>
  </si>
  <si>
    <t>73152024122610254631520</t>
  </si>
  <si>
    <t>73152024122609034331174</t>
  </si>
  <si>
    <t>73152024122610565131654</t>
  </si>
  <si>
    <t>73152024122611205031733</t>
  </si>
  <si>
    <t>73152024122611245831756</t>
  </si>
  <si>
    <t>73152024122518071330194</t>
  </si>
  <si>
    <t>73152024122610085831445</t>
  </si>
  <si>
    <t>73152024122611231431750</t>
  </si>
  <si>
    <t>73152024122610552431646</t>
  </si>
  <si>
    <t>73152024122518554430298</t>
  </si>
  <si>
    <t>73152024122612131331914</t>
  </si>
  <si>
    <t>73152024122514264929529</t>
  </si>
  <si>
    <t>73152024122612240931947</t>
  </si>
  <si>
    <t>73152024122610064131437</t>
  </si>
  <si>
    <t>73152024122602291331040</t>
  </si>
  <si>
    <t>73152024122509275528527</t>
  </si>
  <si>
    <t>73152024122612292031963</t>
  </si>
  <si>
    <t>73152024122608321231109</t>
  </si>
  <si>
    <t>73152024122610225031509</t>
  </si>
  <si>
    <t>73152024122520301630520</t>
  </si>
  <si>
    <t>73152024122612434832004</t>
  </si>
  <si>
    <t>73152024122600225530982</t>
  </si>
  <si>
    <t>73152024122517210130072</t>
  </si>
  <si>
    <t>73152024122612453732010</t>
  </si>
  <si>
    <t>73152024122613120032086</t>
  </si>
  <si>
    <t>73152024122612464632017</t>
  </si>
  <si>
    <t>73152024122613382432159</t>
  </si>
  <si>
    <t>73152024122600465131001</t>
  </si>
  <si>
    <t>73152024122521013630607</t>
  </si>
  <si>
    <t>73152024122612380531983</t>
  </si>
  <si>
    <t>73152024122614331332319</t>
  </si>
  <si>
    <t>73152024122614241032281</t>
  </si>
  <si>
    <t>73152024122614374232336</t>
  </si>
  <si>
    <t>73152024122615011132401</t>
  </si>
  <si>
    <t>73152024122512313529251</t>
  </si>
  <si>
    <t>73152024122511462529121</t>
  </si>
  <si>
    <t>73152024122614252932288</t>
  </si>
  <si>
    <t>73152024122613172732100</t>
  </si>
  <si>
    <t>73152024122615121632434</t>
  </si>
  <si>
    <t>73152024122615392532538</t>
  </si>
  <si>
    <t>73152024122614514532373</t>
  </si>
  <si>
    <t>73152024122516585530002</t>
  </si>
  <si>
    <t>73152024122616075232660</t>
  </si>
  <si>
    <t>73152024122616205632701</t>
  </si>
  <si>
    <t>73152024122616385632769</t>
  </si>
  <si>
    <t>73152024122616005032637</t>
  </si>
  <si>
    <t>73152024122616592932829</t>
  </si>
  <si>
    <t>73152024122512172729200</t>
  </si>
  <si>
    <t>73152024122617024032840</t>
  </si>
  <si>
    <t>73152024122513555429464</t>
  </si>
  <si>
    <t>73152024122616595432833</t>
  </si>
  <si>
    <t>73152024122617235332874</t>
  </si>
  <si>
    <t>73152024122617204732870</t>
  </si>
  <si>
    <t>73152024122616551932814</t>
  </si>
  <si>
    <t>73152024122618044732924</t>
  </si>
  <si>
    <t>73152024122617493032906</t>
  </si>
  <si>
    <t>73152024122618451032967</t>
  </si>
  <si>
    <t>73152024122516384829933</t>
  </si>
  <si>
    <t>73152024122619222233014</t>
  </si>
  <si>
    <t>73152024122509244128516</t>
  </si>
  <si>
    <t>73152024122618073232926</t>
  </si>
  <si>
    <t>73152024122619222233013</t>
  </si>
  <si>
    <t>73152024122609062631183</t>
  </si>
  <si>
    <t>73152024122520574230600</t>
  </si>
  <si>
    <t>73152024122608360931115</t>
  </si>
  <si>
    <t>73152024122509050428408</t>
  </si>
  <si>
    <t>73152024122620410633115</t>
  </si>
  <si>
    <t>73152024122620370833110</t>
  </si>
  <si>
    <t>73152024122620433733121</t>
  </si>
  <si>
    <t>73152024122620584033145</t>
  </si>
  <si>
    <t>73152024122610391131571</t>
  </si>
  <si>
    <t>73152024122621055733156</t>
  </si>
  <si>
    <t>73152024122611183331727</t>
  </si>
  <si>
    <t>73152024122621060533157</t>
  </si>
  <si>
    <t>73152024122621420133207</t>
  </si>
  <si>
    <t>73152024122621175233171</t>
  </si>
  <si>
    <t>73152024122621462533213</t>
  </si>
  <si>
    <t>73152024122512020429169</t>
  </si>
  <si>
    <t>73152024122620511633136</t>
  </si>
  <si>
    <t>73152024122621212833174</t>
  </si>
  <si>
    <t>73152024122609464531320</t>
  </si>
  <si>
    <t>73152024122621571333226</t>
  </si>
  <si>
    <t>73152024122620580533142</t>
  </si>
  <si>
    <t>73152024122622055233236</t>
  </si>
  <si>
    <t>73152024122621180033172</t>
  </si>
  <si>
    <t>73152024122615021732407</t>
  </si>
  <si>
    <t>73152024122618273532947</t>
  </si>
  <si>
    <t>73152024122621350333196</t>
  </si>
  <si>
    <t>73152024122620430433119</t>
  </si>
  <si>
    <t>73152024122621472233215</t>
  </si>
  <si>
    <t>73152024122617443332900</t>
  </si>
  <si>
    <t>73152024122620055033066</t>
  </si>
  <si>
    <t>73152024122521241830671</t>
  </si>
  <si>
    <t>73152024122622411733284</t>
  </si>
  <si>
    <t>73152024122622111133244</t>
  </si>
  <si>
    <t>73152024122511560429156</t>
  </si>
  <si>
    <t>73152024122623003933296</t>
  </si>
  <si>
    <t>73152024122619463533046</t>
  </si>
  <si>
    <t>73152024122621372333202</t>
  </si>
  <si>
    <t>73152024122620143733077</t>
  </si>
  <si>
    <t>73152024122623171233314</t>
  </si>
  <si>
    <t>73152024122612311631967</t>
  </si>
  <si>
    <t>73152024122622363333272</t>
  </si>
  <si>
    <t>73152024122623443533328</t>
  </si>
  <si>
    <t>73152024122616295732724</t>
  </si>
  <si>
    <t>73152024122601404731029</t>
  </si>
  <si>
    <t>73152024122623411933326</t>
  </si>
  <si>
    <t>73152024122623103533304</t>
  </si>
  <si>
    <t>73152024122615093932424</t>
  </si>
  <si>
    <t>73152024122700081133340</t>
  </si>
  <si>
    <t>73152024122600510931005</t>
  </si>
  <si>
    <t>73152024122700061133337</t>
  </si>
  <si>
    <t>73152024122611452431838</t>
  </si>
  <si>
    <t>73152024122623505133332</t>
  </si>
  <si>
    <t>73152024122619094833005</t>
  </si>
  <si>
    <t>73152024122613563832205</t>
  </si>
  <si>
    <t>73152024122700252633349</t>
  </si>
  <si>
    <t>73152024122612583932052</t>
  </si>
  <si>
    <t>73152024122623145033309</t>
  </si>
  <si>
    <t>73152024122623515833333</t>
  </si>
  <si>
    <t>73152024122615154632448</t>
  </si>
  <si>
    <t>73152024122701370133364</t>
  </si>
  <si>
    <t>73152024122701572433370</t>
  </si>
  <si>
    <t>73152024122708245033389</t>
  </si>
  <si>
    <t>73152024122708290633391</t>
  </si>
  <si>
    <t>73152024122708263933390</t>
  </si>
  <si>
    <t>73152024122700302633354</t>
  </si>
  <si>
    <t>73152024122620413933116</t>
  </si>
  <si>
    <t>73152024122709455033481</t>
  </si>
  <si>
    <t>73152024122709560933499</t>
  </si>
  <si>
    <t>73152024122709550433496</t>
  </si>
  <si>
    <t>73152024122700290133352</t>
  </si>
  <si>
    <t>73152024122708533933412</t>
  </si>
  <si>
    <t>73152024122709194133443</t>
  </si>
  <si>
    <t>73152024122607574631078</t>
  </si>
  <si>
    <t>73152024122621430133210</t>
  </si>
  <si>
    <t>73152024122517050630022</t>
  </si>
  <si>
    <t>73152024122711261633819</t>
  </si>
  <si>
    <t>73152024122710253933534</t>
  </si>
  <si>
    <t>后勤总务人员</t>
  </si>
  <si>
    <t>73152024122509562228670</t>
  </si>
  <si>
    <t>73152024122515272129722</t>
  </si>
  <si>
    <t>73152024122608471331135</t>
  </si>
  <si>
    <t>73152024122509022928396</t>
  </si>
  <si>
    <t>73152024122509021028394</t>
  </si>
  <si>
    <t>73152024122516023729837</t>
  </si>
  <si>
    <t>73152024122520455530561</t>
  </si>
  <si>
    <t>73152024122510141128760</t>
  </si>
  <si>
    <t>73152024122612451532008</t>
  </si>
  <si>
    <t>73152024122511165229001</t>
  </si>
  <si>
    <t>73152024122614471232362</t>
  </si>
  <si>
    <t>73152024122616091932666</t>
  </si>
  <si>
    <t>73152024122619404733038</t>
  </si>
  <si>
    <t>73152024122517261430089</t>
  </si>
  <si>
    <t>73152024122621281433187</t>
  </si>
  <si>
    <t>73152024122623452733329</t>
  </si>
  <si>
    <t>73152024122709230633446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</si>
</sst>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2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5"/>
  <cols>
    <col min="1" max="1" width="9" style="1"/>
    <col min="2" max="2" width="10.65" customWidth="1"/>
    <col min="3" max="3" width="12.875" style="2" customWidth="1"/>
    <col min="5" max="5" width="25.65" customWidth="1"/>
    <col min="6" max="6" width="11.5" style="2" customWidth="1"/>
  </cols>
  <sheetData>
    <row r="1" spans="1:1">
      <c r="A1" s="1" t="s">
        <v>0</v>
      </c>
    </row>
    <row r="2" ht="40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</row>
    <row r="4" ht="30" customHeight="1" spans="1:6">
      <c r="A4" s="4">
        <v>1</v>
      </c>
      <c r="B4" s="4" t="str">
        <f t="shared" ref="B4:B67" si="0">"0101"</f>
        <v>0101</v>
      </c>
      <c r="C4" s="5" t="s">
        <v>8</v>
      </c>
      <c r="D4" s="4" t="str">
        <f>"蔡康平"</f>
        <v>蔡康平</v>
      </c>
      <c r="E4" s="4" t="s">
        <v>9</v>
      </c>
      <c r="F4" s="5"/>
    </row>
    <row r="5" ht="30" customHeight="1" spans="1:6">
      <c r="A5" s="4">
        <v>2</v>
      </c>
      <c r="B5" s="4" t="str">
        <f t="shared" si="0"/>
        <v>0101</v>
      </c>
      <c r="C5" s="5" t="s">
        <v>8</v>
      </c>
      <c r="D5" s="4" t="str">
        <f>"陶鸿珠"</f>
        <v>陶鸿珠</v>
      </c>
      <c r="E5" s="4" t="s">
        <v>10</v>
      </c>
      <c r="F5" s="5"/>
    </row>
    <row r="6" ht="30" customHeight="1" spans="1:6">
      <c r="A6" s="4">
        <v>3</v>
      </c>
      <c r="B6" s="4" t="str">
        <f t="shared" si="0"/>
        <v>0101</v>
      </c>
      <c r="C6" s="5" t="s">
        <v>8</v>
      </c>
      <c r="D6" s="4" t="str">
        <f>"桂宁青"</f>
        <v>桂宁青</v>
      </c>
      <c r="E6" s="4" t="s">
        <v>11</v>
      </c>
      <c r="F6" s="5"/>
    </row>
    <row r="7" ht="30" customHeight="1" spans="1:6">
      <c r="A7" s="4">
        <v>4</v>
      </c>
      <c r="B7" s="4" t="str">
        <f t="shared" si="0"/>
        <v>0101</v>
      </c>
      <c r="C7" s="5" t="s">
        <v>8</v>
      </c>
      <c r="D7" s="4" t="str">
        <f>"陈芸"</f>
        <v>陈芸</v>
      </c>
      <c r="E7" s="4" t="s">
        <v>12</v>
      </c>
      <c r="F7" s="5"/>
    </row>
    <row r="8" ht="30" customHeight="1" spans="1:6">
      <c r="A8" s="4">
        <v>5</v>
      </c>
      <c r="B8" s="4" t="str">
        <f t="shared" si="0"/>
        <v>0101</v>
      </c>
      <c r="C8" s="5" t="s">
        <v>8</v>
      </c>
      <c r="D8" s="4" t="str">
        <f>"陈娇榕"</f>
        <v>陈娇榕</v>
      </c>
      <c r="E8" s="4" t="s">
        <v>13</v>
      </c>
      <c r="F8" s="5"/>
    </row>
    <row r="9" ht="30" customHeight="1" spans="1:6">
      <c r="A9" s="4">
        <v>6</v>
      </c>
      <c r="B9" s="4" t="str">
        <f t="shared" si="0"/>
        <v>0101</v>
      </c>
      <c r="C9" s="5" t="s">
        <v>8</v>
      </c>
      <c r="D9" s="4" t="str">
        <f>"吴如意"</f>
        <v>吴如意</v>
      </c>
      <c r="E9" s="4" t="s">
        <v>14</v>
      </c>
      <c r="F9" s="5"/>
    </row>
    <row r="10" ht="30" customHeight="1" spans="1:6">
      <c r="A10" s="4">
        <v>7</v>
      </c>
      <c r="B10" s="4" t="str">
        <f t="shared" si="0"/>
        <v>0101</v>
      </c>
      <c r="C10" s="5" t="s">
        <v>8</v>
      </c>
      <c r="D10" s="4" t="str">
        <f>"王欣雪"</f>
        <v>王欣雪</v>
      </c>
      <c r="E10" s="4" t="s">
        <v>15</v>
      </c>
      <c r="F10" s="5"/>
    </row>
    <row r="11" ht="30" customHeight="1" spans="1:6">
      <c r="A11" s="4">
        <v>8</v>
      </c>
      <c r="B11" s="4" t="str">
        <f t="shared" si="0"/>
        <v>0101</v>
      </c>
      <c r="C11" s="5" t="s">
        <v>8</v>
      </c>
      <c r="D11" s="4" t="str">
        <f>"石淑嫒"</f>
        <v>石淑嫒</v>
      </c>
      <c r="E11" s="4" t="s">
        <v>16</v>
      </c>
      <c r="F11" s="5"/>
    </row>
    <row r="12" ht="30" customHeight="1" spans="1:6">
      <c r="A12" s="4">
        <v>9</v>
      </c>
      <c r="B12" s="4" t="str">
        <f t="shared" si="0"/>
        <v>0101</v>
      </c>
      <c r="C12" s="5" t="s">
        <v>8</v>
      </c>
      <c r="D12" s="4" t="str">
        <f>"邢维萍"</f>
        <v>邢维萍</v>
      </c>
      <c r="E12" s="4" t="s">
        <v>17</v>
      </c>
      <c r="F12" s="5"/>
    </row>
    <row r="13" ht="30" customHeight="1" spans="1:6">
      <c r="A13" s="4">
        <v>10</v>
      </c>
      <c r="B13" s="4" t="str">
        <f t="shared" si="0"/>
        <v>0101</v>
      </c>
      <c r="C13" s="5" t="s">
        <v>8</v>
      </c>
      <c r="D13" s="4" t="str">
        <f>"黎秀菊"</f>
        <v>黎秀菊</v>
      </c>
      <c r="E13" s="4" t="s">
        <v>18</v>
      </c>
      <c r="F13" s="5"/>
    </row>
    <row r="14" ht="30" customHeight="1" spans="1:6">
      <c r="A14" s="4">
        <v>11</v>
      </c>
      <c r="B14" s="4" t="str">
        <f t="shared" si="0"/>
        <v>0101</v>
      </c>
      <c r="C14" s="5" t="s">
        <v>8</v>
      </c>
      <c r="D14" s="4" t="str">
        <f>"郭教丛"</f>
        <v>郭教丛</v>
      </c>
      <c r="E14" s="4" t="s">
        <v>19</v>
      </c>
      <c r="F14" s="5"/>
    </row>
    <row r="15" ht="30" customHeight="1" spans="1:6">
      <c r="A15" s="4">
        <v>12</v>
      </c>
      <c r="B15" s="4" t="str">
        <f t="shared" si="0"/>
        <v>0101</v>
      </c>
      <c r="C15" s="5" t="s">
        <v>8</v>
      </c>
      <c r="D15" s="4" t="str">
        <f>"吴海星"</f>
        <v>吴海星</v>
      </c>
      <c r="E15" s="4" t="s">
        <v>20</v>
      </c>
      <c r="F15" s="5"/>
    </row>
    <row r="16" ht="30" customHeight="1" spans="1:6">
      <c r="A16" s="4">
        <v>13</v>
      </c>
      <c r="B16" s="4" t="str">
        <f t="shared" si="0"/>
        <v>0101</v>
      </c>
      <c r="C16" s="5" t="s">
        <v>8</v>
      </c>
      <c r="D16" s="4" t="str">
        <f>"陈莹"</f>
        <v>陈莹</v>
      </c>
      <c r="E16" s="4" t="s">
        <v>21</v>
      </c>
      <c r="F16" s="5"/>
    </row>
    <row r="17" ht="30" customHeight="1" spans="1:6">
      <c r="A17" s="4">
        <v>14</v>
      </c>
      <c r="B17" s="4" t="str">
        <f t="shared" si="0"/>
        <v>0101</v>
      </c>
      <c r="C17" s="5" t="s">
        <v>8</v>
      </c>
      <c r="D17" s="4" t="str">
        <f>"吴少妹"</f>
        <v>吴少妹</v>
      </c>
      <c r="E17" s="4" t="s">
        <v>22</v>
      </c>
      <c r="F17" s="5"/>
    </row>
    <row r="18" ht="30" customHeight="1" spans="1:6">
      <c r="A18" s="4">
        <v>15</v>
      </c>
      <c r="B18" s="4" t="str">
        <f t="shared" si="0"/>
        <v>0101</v>
      </c>
      <c r="C18" s="5" t="s">
        <v>8</v>
      </c>
      <c r="D18" s="4" t="str">
        <f>"罗亮曲"</f>
        <v>罗亮曲</v>
      </c>
      <c r="E18" s="4" t="s">
        <v>23</v>
      </c>
      <c r="F18" s="5"/>
    </row>
    <row r="19" ht="30" customHeight="1" spans="1:6">
      <c r="A19" s="4">
        <v>16</v>
      </c>
      <c r="B19" s="4" t="str">
        <f t="shared" si="0"/>
        <v>0101</v>
      </c>
      <c r="C19" s="5" t="s">
        <v>8</v>
      </c>
      <c r="D19" s="4" t="str">
        <f>"周感"</f>
        <v>周感</v>
      </c>
      <c r="E19" s="4" t="s">
        <v>24</v>
      </c>
      <c r="F19" s="5"/>
    </row>
    <row r="20" ht="30" customHeight="1" spans="1:6">
      <c r="A20" s="4">
        <v>17</v>
      </c>
      <c r="B20" s="4" t="str">
        <f t="shared" si="0"/>
        <v>0101</v>
      </c>
      <c r="C20" s="5" t="s">
        <v>8</v>
      </c>
      <c r="D20" s="4" t="str">
        <f>"王如婷"</f>
        <v>王如婷</v>
      </c>
      <c r="E20" s="4" t="s">
        <v>25</v>
      </c>
      <c r="F20" s="5"/>
    </row>
    <row r="21" ht="30" customHeight="1" spans="1:6">
      <c r="A21" s="4">
        <v>18</v>
      </c>
      <c r="B21" s="4" t="str">
        <f t="shared" si="0"/>
        <v>0101</v>
      </c>
      <c r="C21" s="5" t="s">
        <v>8</v>
      </c>
      <c r="D21" s="4" t="str">
        <f>"张裕三"</f>
        <v>张裕三</v>
      </c>
      <c r="E21" s="4" t="s">
        <v>26</v>
      </c>
      <c r="F21" s="5"/>
    </row>
    <row r="22" ht="30" customHeight="1" spans="1:6">
      <c r="A22" s="4">
        <v>19</v>
      </c>
      <c r="B22" s="4" t="str">
        <f t="shared" si="0"/>
        <v>0101</v>
      </c>
      <c r="C22" s="5" t="s">
        <v>8</v>
      </c>
      <c r="D22" s="4" t="str">
        <f>"陈慧婷"</f>
        <v>陈慧婷</v>
      </c>
      <c r="E22" s="4" t="s">
        <v>27</v>
      </c>
      <c r="F22" s="5"/>
    </row>
    <row r="23" ht="30" customHeight="1" spans="1:6">
      <c r="A23" s="4">
        <v>20</v>
      </c>
      <c r="B23" s="4" t="str">
        <f t="shared" si="0"/>
        <v>0101</v>
      </c>
      <c r="C23" s="5" t="s">
        <v>8</v>
      </c>
      <c r="D23" s="4" t="str">
        <f>"罗德英"</f>
        <v>罗德英</v>
      </c>
      <c r="E23" s="4" t="s">
        <v>28</v>
      </c>
      <c r="F23" s="5"/>
    </row>
    <row r="24" ht="30" customHeight="1" spans="1:6">
      <c r="A24" s="4">
        <v>21</v>
      </c>
      <c r="B24" s="4" t="str">
        <f t="shared" si="0"/>
        <v>0101</v>
      </c>
      <c r="C24" s="5" t="s">
        <v>8</v>
      </c>
      <c r="D24" s="4" t="str">
        <f>"陈太枝"</f>
        <v>陈太枝</v>
      </c>
      <c r="E24" s="4" t="s">
        <v>29</v>
      </c>
      <c r="F24" s="5"/>
    </row>
    <row r="25" ht="30" customHeight="1" spans="1:6">
      <c r="A25" s="4">
        <v>22</v>
      </c>
      <c r="B25" s="4" t="str">
        <f t="shared" si="0"/>
        <v>0101</v>
      </c>
      <c r="C25" s="5" t="s">
        <v>8</v>
      </c>
      <c r="D25" s="4" t="str">
        <f>"林玉敏"</f>
        <v>林玉敏</v>
      </c>
      <c r="E25" s="4" t="s">
        <v>30</v>
      </c>
      <c r="F25" s="5"/>
    </row>
    <row r="26" ht="30" customHeight="1" spans="1:6">
      <c r="A26" s="4">
        <v>23</v>
      </c>
      <c r="B26" s="4" t="str">
        <f t="shared" si="0"/>
        <v>0101</v>
      </c>
      <c r="C26" s="5" t="s">
        <v>8</v>
      </c>
      <c r="D26" s="4" t="str">
        <f>"叶慧娜"</f>
        <v>叶慧娜</v>
      </c>
      <c r="E26" s="4" t="s">
        <v>31</v>
      </c>
      <c r="F26" s="5"/>
    </row>
    <row r="27" ht="30" customHeight="1" spans="1:6">
      <c r="A27" s="4">
        <v>24</v>
      </c>
      <c r="B27" s="4" t="str">
        <f t="shared" si="0"/>
        <v>0101</v>
      </c>
      <c r="C27" s="5" t="s">
        <v>8</v>
      </c>
      <c r="D27" s="4" t="str">
        <f>"蒙秀春"</f>
        <v>蒙秀春</v>
      </c>
      <c r="E27" s="4" t="s">
        <v>32</v>
      </c>
      <c r="F27" s="5"/>
    </row>
    <row r="28" ht="30" customHeight="1" spans="1:6">
      <c r="A28" s="4">
        <v>25</v>
      </c>
      <c r="B28" s="4" t="str">
        <f t="shared" si="0"/>
        <v>0101</v>
      </c>
      <c r="C28" s="5" t="s">
        <v>8</v>
      </c>
      <c r="D28" s="4" t="str">
        <f>"高宗珠"</f>
        <v>高宗珠</v>
      </c>
      <c r="E28" s="4" t="s">
        <v>33</v>
      </c>
      <c r="F28" s="5"/>
    </row>
    <row r="29" ht="30" customHeight="1" spans="1:6">
      <c r="A29" s="4">
        <v>26</v>
      </c>
      <c r="B29" s="4" t="str">
        <f t="shared" si="0"/>
        <v>0101</v>
      </c>
      <c r="C29" s="5" t="s">
        <v>8</v>
      </c>
      <c r="D29" s="4" t="str">
        <f>"吴红"</f>
        <v>吴红</v>
      </c>
      <c r="E29" s="4" t="s">
        <v>34</v>
      </c>
      <c r="F29" s="5"/>
    </row>
    <row r="30" ht="30" customHeight="1" spans="1:6">
      <c r="A30" s="4">
        <v>27</v>
      </c>
      <c r="B30" s="4" t="str">
        <f t="shared" si="0"/>
        <v>0101</v>
      </c>
      <c r="C30" s="5" t="s">
        <v>8</v>
      </c>
      <c r="D30" s="4" t="str">
        <f>"邢倩倩"</f>
        <v>邢倩倩</v>
      </c>
      <c r="E30" s="4" t="s">
        <v>35</v>
      </c>
      <c r="F30" s="5"/>
    </row>
    <row r="31" ht="30" customHeight="1" spans="1:6">
      <c r="A31" s="4">
        <v>28</v>
      </c>
      <c r="B31" s="4" t="str">
        <f t="shared" si="0"/>
        <v>0101</v>
      </c>
      <c r="C31" s="5" t="s">
        <v>8</v>
      </c>
      <c r="D31" s="4" t="str">
        <f>"黄丽慈"</f>
        <v>黄丽慈</v>
      </c>
      <c r="E31" s="4" t="s">
        <v>36</v>
      </c>
      <c r="F31" s="5"/>
    </row>
    <row r="32" ht="30" customHeight="1" spans="1:6">
      <c r="A32" s="4">
        <v>29</v>
      </c>
      <c r="B32" s="4" t="str">
        <f t="shared" si="0"/>
        <v>0101</v>
      </c>
      <c r="C32" s="5" t="s">
        <v>8</v>
      </c>
      <c r="D32" s="4" t="str">
        <f>"吴祥莲"</f>
        <v>吴祥莲</v>
      </c>
      <c r="E32" s="4" t="s">
        <v>37</v>
      </c>
      <c r="F32" s="5"/>
    </row>
    <row r="33" ht="30" customHeight="1" spans="1:6">
      <c r="A33" s="4">
        <v>30</v>
      </c>
      <c r="B33" s="4" t="str">
        <f t="shared" si="0"/>
        <v>0101</v>
      </c>
      <c r="C33" s="5" t="s">
        <v>8</v>
      </c>
      <c r="D33" s="4" t="str">
        <f>"林法满"</f>
        <v>林法满</v>
      </c>
      <c r="E33" s="4" t="s">
        <v>38</v>
      </c>
      <c r="F33" s="5"/>
    </row>
    <row r="34" ht="30" customHeight="1" spans="1:6">
      <c r="A34" s="4">
        <v>31</v>
      </c>
      <c r="B34" s="4" t="str">
        <f t="shared" si="0"/>
        <v>0101</v>
      </c>
      <c r="C34" s="5" t="s">
        <v>8</v>
      </c>
      <c r="D34" s="4" t="str">
        <f>"陈晓丽"</f>
        <v>陈晓丽</v>
      </c>
      <c r="E34" s="4" t="s">
        <v>39</v>
      </c>
      <c r="F34" s="5"/>
    </row>
    <row r="35" ht="30" customHeight="1" spans="1:6">
      <c r="A35" s="4">
        <v>32</v>
      </c>
      <c r="B35" s="4" t="str">
        <f t="shared" si="0"/>
        <v>0101</v>
      </c>
      <c r="C35" s="5" t="s">
        <v>8</v>
      </c>
      <c r="D35" s="4" t="str">
        <f>"陈燕"</f>
        <v>陈燕</v>
      </c>
      <c r="E35" s="4" t="s">
        <v>40</v>
      </c>
      <c r="F35" s="5"/>
    </row>
    <row r="36" ht="30" customHeight="1" spans="1:6">
      <c r="A36" s="4">
        <v>33</v>
      </c>
      <c r="B36" s="4" t="str">
        <f t="shared" si="0"/>
        <v>0101</v>
      </c>
      <c r="C36" s="5" t="s">
        <v>8</v>
      </c>
      <c r="D36" s="4" t="str">
        <f>"羊长玲"</f>
        <v>羊长玲</v>
      </c>
      <c r="E36" s="4" t="s">
        <v>41</v>
      </c>
      <c r="F36" s="5"/>
    </row>
    <row r="37" ht="30" customHeight="1" spans="1:6">
      <c r="A37" s="4">
        <v>34</v>
      </c>
      <c r="B37" s="4" t="str">
        <f t="shared" si="0"/>
        <v>0101</v>
      </c>
      <c r="C37" s="5" t="s">
        <v>8</v>
      </c>
      <c r="D37" s="4" t="str">
        <f>"林尤贞"</f>
        <v>林尤贞</v>
      </c>
      <c r="E37" s="4" t="s">
        <v>42</v>
      </c>
      <c r="F37" s="5"/>
    </row>
    <row r="38" ht="30" customHeight="1" spans="1:6">
      <c r="A38" s="4">
        <v>35</v>
      </c>
      <c r="B38" s="4" t="str">
        <f t="shared" si="0"/>
        <v>0101</v>
      </c>
      <c r="C38" s="5" t="s">
        <v>8</v>
      </c>
      <c r="D38" s="4" t="str">
        <f>"陈宇婷"</f>
        <v>陈宇婷</v>
      </c>
      <c r="E38" s="4" t="s">
        <v>43</v>
      </c>
      <c r="F38" s="5"/>
    </row>
    <row r="39" ht="30" customHeight="1" spans="1:6">
      <c r="A39" s="4">
        <v>36</v>
      </c>
      <c r="B39" s="4" t="str">
        <f t="shared" si="0"/>
        <v>0101</v>
      </c>
      <c r="C39" s="5" t="s">
        <v>8</v>
      </c>
      <c r="D39" s="4" t="str">
        <f>"许妙"</f>
        <v>许妙</v>
      </c>
      <c r="E39" s="4" t="s">
        <v>44</v>
      </c>
      <c r="F39" s="5"/>
    </row>
    <row r="40" ht="30" customHeight="1" spans="1:6">
      <c r="A40" s="4">
        <v>37</v>
      </c>
      <c r="B40" s="4" t="str">
        <f t="shared" si="0"/>
        <v>0101</v>
      </c>
      <c r="C40" s="5" t="s">
        <v>8</v>
      </c>
      <c r="D40" s="4" t="str">
        <f>"陈新叶"</f>
        <v>陈新叶</v>
      </c>
      <c r="E40" s="4" t="s">
        <v>45</v>
      </c>
      <c r="F40" s="5"/>
    </row>
    <row r="41" ht="30" customHeight="1" spans="1:6">
      <c r="A41" s="4">
        <v>38</v>
      </c>
      <c r="B41" s="4" t="str">
        <f t="shared" si="0"/>
        <v>0101</v>
      </c>
      <c r="C41" s="5" t="s">
        <v>8</v>
      </c>
      <c r="D41" s="4" t="str">
        <f>"高佳"</f>
        <v>高佳</v>
      </c>
      <c r="E41" s="4" t="s">
        <v>46</v>
      </c>
      <c r="F41" s="5"/>
    </row>
    <row r="42" ht="30" customHeight="1" spans="1:6">
      <c r="A42" s="4">
        <v>39</v>
      </c>
      <c r="B42" s="4" t="str">
        <f t="shared" si="0"/>
        <v>0101</v>
      </c>
      <c r="C42" s="5" t="s">
        <v>8</v>
      </c>
      <c r="D42" s="4" t="str">
        <f>"邢梨莉"</f>
        <v>邢梨莉</v>
      </c>
      <c r="E42" s="4" t="s">
        <v>47</v>
      </c>
      <c r="F42" s="5"/>
    </row>
    <row r="43" ht="30" customHeight="1" spans="1:6">
      <c r="A43" s="4">
        <v>40</v>
      </c>
      <c r="B43" s="4" t="str">
        <f t="shared" si="0"/>
        <v>0101</v>
      </c>
      <c r="C43" s="5" t="s">
        <v>8</v>
      </c>
      <c r="D43" s="4" t="str">
        <f>"陈乃辉"</f>
        <v>陈乃辉</v>
      </c>
      <c r="E43" s="4" t="s">
        <v>48</v>
      </c>
      <c r="F43" s="5"/>
    </row>
    <row r="44" ht="30" customHeight="1" spans="1:6">
      <c r="A44" s="4">
        <v>41</v>
      </c>
      <c r="B44" s="4" t="str">
        <f t="shared" si="0"/>
        <v>0101</v>
      </c>
      <c r="C44" s="5" t="s">
        <v>8</v>
      </c>
      <c r="D44" s="4" t="str">
        <f>"邢婧雅"</f>
        <v>邢婧雅</v>
      </c>
      <c r="E44" s="4" t="s">
        <v>49</v>
      </c>
      <c r="F44" s="5"/>
    </row>
    <row r="45" ht="30" customHeight="1" spans="1:6">
      <c r="A45" s="4">
        <v>42</v>
      </c>
      <c r="B45" s="4" t="str">
        <f t="shared" si="0"/>
        <v>0101</v>
      </c>
      <c r="C45" s="5" t="s">
        <v>8</v>
      </c>
      <c r="D45" s="4" t="str">
        <f>"吴爽"</f>
        <v>吴爽</v>
      </c>
      <c r="E45" s="4" t="s">
        <v>50</v>
      </c>
      <c r="F45" s="5"/>
    </row>
    <row r="46" ht="30" customHeight="1" spans="1:6">
      <c r="A46" s="4">
        <v>43</v>
      </c>
      <c r="B46" s="4" t="str">
        <f t="shared" si="0"/>
        <v>0101</v>
      </c>
      <c r="C46" s="5" t="s">
        <v>8</v>
      </c>
      <c r="D46" s="4" t="str">
        <f>"黎杜娟"</f>
        <v>黎杜娟</v>
      </c>
      <c r="E46" s="4" t="s">
        <v>51</v>
      </c>
      <c r="F46" s="5"/>
    </row>
    <row r="47" ht="30" customHeight="1" spans="1:6">
      <c r="A47" s="4">
        <v>44</v>
      </c>
      <c r="B47" s="4" t="str">
        <f t="shared" si="0"/>
        <v>0101</v>
      </c>
      <c r="C47" s="5" t="s">
        <v>8</v>
      </c>
      <c r="D47" s="4" t="str">
        <f>"邢熳"</f>
        <v>邢熳</v>
      </c>
      <c r="E47" s="4" t="s">
        <v>52</v>
      </c>
      <c r="F47" s="5"/>
    </row>
    <row r="48" ht="30" customHeight="1" spans="1:6">
      <c r="A48" s="4">
        <v>45</v>
      </c>
      <c r="B48" s="4" t="str">
        <f t="shared" si="0"/>
        <v>0101</v>
      </c>
      <c r="C48" s="5" t="s">
        <v>8</v>
      </c>
      <c r="D48" s="4" t="str">
        <f>"陈怡媛"</f>
        <v>陈怡媛</v>
      </c>
      <c r="E48" s="4" t="s">
        <v>53</v>
      </c>
      <c r="F48" s="5"/>
    </row>
    <row r="49" ht="30" customHeight="1" spans="1:6">
      <c r="A49" s="4">
        <v>46</v>
      </c>
      <c r="B49" s="4" t="str">
        <f t="shared" si="0"/>
        <v>0101</v>
      </c>
      <c r="C49" s="5" t="s">
        <v>8</v>
      </c>
      <c r="D49" s="4" t="str">
        <f>"李建玲"</f>
        <v>李建玲</v>
      </c>
      <c r="E49" s="4" t="s">
        <v>54</v>
      </c>
      <c r="F49" s="5"/>
    </row>
    <row r="50" ht="30" customHeight="1" spans="1:6">
      <c r="A50" s="4">
        <v>47</v>
      </c>
      <c r="B50" s="4" t="str">
        <f t="shared" si="0"/>
        <v>0101</v>
      </c>
      <c r="C50" s="5" t="s">
        <v>8</v>
      </c>
      <c r="D50" s="4" t="str">
        <f>"卢观宝"</f>
        <v>卢观宝</v>
      </c>
      <c r="E50" s="4" t="s">
        <v>55</v>
      </c>
      <c r="F50" s="5"/>
    </row>
    <row r="51" ht="30" customHeight="1" spans="1:6">
      <c r="A51" s="4">
        <v>48</v>
      </c>
      <c r="B51" s="4" t="str">
        <f t="shared" si="0"/>
        <v>0101</v>
      </c>
      <c r="C51" s="5" t="s">
        <v>8</v>
      </c>
      <c r="D51" s="4" t="str">
        <f>"颜晶晶"</f>
        <v>颜晶晶</v>
      </c>
      <c r="E51" s="4" t="s">
        <v>56</v>
      </c>
      <c r="F51" s="5"/>
    </row>
    <row r="52" ht="30" customHeight="1" spans="1:6">
      <c r="A52" s="4">
        <v>49</v>
      </c>
      <c r="B52" s="4" t="str">
        <f t="shared" si="0"/>
        <v>0101</v>
      </c>
      <c r="C52" s="5" t="s">
        <v>8</v>
      </c>
      <c r="D52" s="4" t="str">
        <f>"文国翠"</f>
        <v>文国翠</v>
      </c>
      <c r="E52" s="4" t="s">
        <v>57</v>
      </c>
      <c r="F52" s="5"/>
    </row>
    <row r="53" ht="30" customHeight="1" spans="1:6">
      <c r="A53" s="4">
        <v>50</v>
      </c>
      <c r="B53" s="4" t="str">
        <f t="shared" si="0"/>
        <v>0101</v>
      </c>
      <c r="C53" s="5" t="s">
        <v>8</v>
      </c>
      <c r="D53" s="4" t="str">
        <f>"黄少容"</f>
        <v>黄少容</v>
      </c>
      <c r="E53" s="4" t="s">
        <v>58</v>
      </c>
      <c r="F53" s="5"/>
    </row>
    <row r="54" ht="30" customHeight="1" spans="1:6">
      <c r="A54" s="4">
        <v>51</v>
      </c>
      <c r="B54" s="4" t="str">
        <f t="shared" si="0"/>
        <v>0101</v>
      </c>
      <c r="C54" s="5" t="s">
        <v>8</v>
      </c>
      <c r="D54" s="4" t="str">
        <f>"卢军柳"</f>
        <v>卢军柳</v>
      </c>
      <c r="E54" s="4" t="s">
        <v>59</v>
      </c>
      <c r="F54" s="5"/>
    </row>
    <row r="55" ht="30" customHeight="1" spans="1:6">
      <c r="A55" s="4">
        <v>52</v>
      </c>
      <c r="B55" s="4" t="str">
        <f t="shared" si="0"/>
        <v>0101</v>
      </c>
      <c r="C55" s="5" t="s">
        <v>8</v>
      </c>
      <c r="D55" s="4" t="str">
        <f>"杨韵"</f>
        <v>杨韵</v>
      </c>
      <c r="E55" s="4" t="s">
        <v>60</v>
      </c>
      <c r="F55" s="5"/>
    </row>
    <row r="56" ht="30" customHeight="1" spans="1:6">
      <c r="A56" s="4">
        <v>53</v>
      </c>
      <c r="B56" s="4" t="str">
        <f t="shared" si="0"/>
        <v>0101</v>
      </c>
      <c r="C56" s="5" t="s">
        <v>8</v>
      </c>
      <c r="D56" s="4" t="str">
        <f>"陈芳婷"</f>
        <v>陈芳婷</v>
      </c>
      <c r="E56" s="4" t="s">
        <v>61</v>
      </c>
      <c r="F56" s="5"/>
    </row>
    <row r="57" ht="30" customHeight="1" spans="1:6">
      <c r="A57" s="4">
        <v>54</v>
      </c>
      <c r="B57" s="4" t="str">
        <f t="shared" si="0"/>
        <v>0101</v>
      </c>
      <c r="C57" s="5" t="s">
        <v>8</v>
      </c>
      <c r="D57" s="4" t="str">
        <f>"陈永诗"</f>
        <v>陈永诗</v>
      </c>
      <c r="E57" s="4" t="s">
        <v>62</v>
      </c>
      <c r="F57" s="5"/>
    </row>
    <row r="58" ht="30" customHeight="1" spans="1:6">
      <c r="A58" s="4">
        <v>55</v>
      </c>
      <c r="B58" s="4" t="str">
        <f t="shared" si="0"/>
        <v>0101</v>
      </c>
      <c r="C58" s="5" t="s">
        <v>8</v>
      </c>
      <c r="D58" s="4" t="str">
        <f>"罗圣能"</f>
        <v>罗圣能</v>
      </c>
      <c r="E58" s="4" t="s">
        <v>63</v>
      </c>
      <c r="F58" s="5"/>
    </row>
    <row r="59" ht="30" customHeight="1" spans="1:6">
      <c r="A59" s="4">
        <v>56</v>
      </c>
      <c r="B59" s="4" t="str">
        <f t="shared" si="0"/>
        <v>0101</v>
      </c>
      <c r="C59" s="5" t="s">
        <v>8</v>
      </c>
      <c r="D59" s="4" t="str">
        <f>"何洁如"</f>
        <v>何洁如</v>
      </c>
      <c r="E59" s="4" t="s">
        <v>64</v>
      </c>
      <c r="F59" s="5"/>
    </row>
    <row r="60" ht="30" customHeight="1" spans="1:6">
      <c r="A60" s="4">
        <v>57</v>
      </c>
      <c r="B60" s="4" t="str">
        <f t="shared" si="0"/>
        <v>0101</v>
      </c>
      <c r="C60" s="5" t="s">
        <v>8</v>
      </c>
      <c r="D60" s="4" t="str">
        <f>"李水蓉"</f>
        <v>李水蓉</v>
      </c>
      <c r="E60" s="4" t="s">
        <v>65</v>
      </c>
      <c r="F60" s="5"/>
    </row>
    <row r="61" ht="30" customHeight="1" spans="1:6">
      <c r="A61" s="4">
        <v>58</v>
      </c>
      <c r="B61" s="4" t="str">
        <f t="shared" si="0"/>
        <v>0101</v>
      </c>
      <c r="C61" s="5" t="s">
        <v>8</v>
      </c>
      <c r="D61" s="4" t="str">
        <f>"羊琼茂"</f>
        <v>羊琼茂</v>
      </c>
      <c r="E61" s="4" t="s">
        <v>66</v>
      </c>
      <c r="F61" s="5"/>
    </row>
    <row r="62" ht="30" customHeight="1" spans="1:6">
      <c r="A62" s="4">
        <v>59</v>
      </c>
      <c r="B62" s="4" t="str">
        <f t="shared" si="0"/>
        <v>0101</v>
      </c>
      <c r="C62" s="5" t="s">
        <v>8</v>
      </c>
      <c r="D62" s="4" t="str">
        <f>"羊世姣"</f>
        <v>羊世姣</v>
      </c>
      <c r="E62" s="4" t="s">
        <v>67</v>
      </c>
      <c r="F62" s="5"/>
    </row>
    <row r="63" ht="30" customHeight="1" spans="1:6">
      <c r="A63" s="4">
        <v>60</v>
      </c>
      <c r="B63" s="4" t="str">
        <f t="shared" si="0"/>
        <v>0101</v>
      </c>
      <c r="C63" s="5" t="s">
        <v>8</v>
      </c>
      <c r="D63" s="4" t="str">
        <f>"张冬雨"</f>
        <v>张冬雨</v>
      </c>
      <c r="E63" s="4" t="s">
        <v>68</v>
      </c>
      <c r="F63" s="5"/>
    </row>
    <row r="64" ht="30" customHeight="1" spans="1:6">
      <c r="A64" s="4">
        <v>61</v>
      </c>
      <c r="B64" s="4" t="str">
        <f t="shared" si="0"/>
        <v>0101</v>
      </c>
      <c r="C64" s="5" t="s">
        <v>8</v>
      </c>
      <c r="D64" s="4" t="str">
        <f>"谢秀添"</f>
        <v>谢秀添</v>
      </c>
      <c r="E64" s="4" t="s">
        <v>69</v>
      </c>
      <c r="F64" s="5"/>
    </row>
    <row r="65" ht="30" customHeight="1" spans="1:6">
      <c r="A65" s="4">
        <v>62</v>
      </c>
      <c r="B65" s="4" t="str">
        <f t="shared" si="0"/>
        <v>0101</v>
      </c>
      <c r="C65" s="5" t="s">
        <v>8</v>
      </c>
      <c r="D65" s="4" t="str">
        <f>"金万宣"</f>
        <v>金万宣</v>
      </c>
      <c r="E65" s="4" t="s">
        <v>70</v>
      </c>
      <c r="F65" s="5"/>
    </row>
    <row r="66" ht="30" customHeight="1" spans="1:6">
      <c r="A66" s="4">
        <v>63</v>
      </c>
      <c r="B66" s="4" t="str">
        <f t="shared" si="0"/>
        <v>0101</v>
      </c>
      <c r="C66" s="5" t="s">
        <v>8</v>
      </c>
      <c r="D66" s="4" t="str">
        <f>"林一金"</f>
        <v>林一金</v>
      </c>
      <c r="E66" s="4" t="s">
        <v>71</v>
      </c>
      <c r="F66" s="5"/>
    </row>
    <row r="67" ht="30" customHeight="1" spans="1:6">
      <c r="A67" s="4">
        <v>64</v>
      </c>
      <c r="B67" s="4" t="str">
        <f t="shared" si="0"/>
        <v>0101</v>
      </c>
      <c r="C67" s="5" t="s">
        <v>8</v>
      </c>
      <c r="D67" s="4" t="str">
        <f>"吴香"</f>
        <v>吴香</v>
      </c>
      <c r="E67" s="4" t="s">
        <v>72</v>
      </c>
      <c r="F67" s="5"/>
    </row>
    <row r="68" ht="30" customHeight="1" spans="1:6">
      <c r="A68" s="4">
        <v>65</v>
      </c>
      <c r="B68" s="4" t="str">
        <f t="shared" ref="B68:B131" si="1">"0101"</f>
        <v>0101</v>
      </c>
      <c r="C68" s="5" t="s">
        <v>8</v>
      </c>
      <c r="D68" s="4" t="str">
        <f>"孙行"</f>
        <v>孙行</v>
      </c>
      <c r="E68" s="4" t="s">
        <v>73</v>
      </c>
      <c r="F68" s="5"/>
    </row>
    <row r="69" ht="30" customHeight="1" spans="1:6">
      <c r="A69" s="4">
        <v>66</v>
      </c>
      <c r="B69" s="4" t="str">
        <f t="shared" si="1"/>
        <v>0101</v>
      </c>
      <c r="C69" s="5" t="s">
        <v>8</v>
      </c>
      <c r="D69" s="4" t="str">
        <f>"姚文昕"</f>
        <v>姚文昕</v>
      </c>
      <c r="E69" s="4" t="s">
        <v>74</v>
      </c>
      <c r="F69" s="5"/>
    </row>
    <row r="70" ht="30" customHeight="1" spans="1:6">
      <c r="A70" s="4">
        <v>67</v>
      </c>
      <c r="B70" s="4" t="str">
        <f t="shared" si="1"/>
        <v>0101</v>
      </c>
      <c r="C70" s="5" t="s">
        <v>8</v>
      </c>
      <c r="D70" s="4" t="str">
        <f>"陈水姣"</f>
        <v>陈水姣</v>
      </c>
      <c r="E70" s="4" t="s">
        <v>75</v>
      </c>
      <c r="F70" s="5"/>
    </row>
    <row r="71" ht="30" customHeight="1" spans="1:6">
      <c r="A71" s="4">
        <v>68</v>
      </c>
      <c r="B71" s="4" t="str">
        <f t="shared" si="1"/>
        <v>0101</v>
      </c>
      <c r="C71" s="5" t="s">
        <v>8</v>
      </c>
      <c r="D71" s="4" t="str">
        <f>"苏贞春"</f>
        <v>苏贞春</v>
      </c>
      <c r="E71" s="4" t="s">
        <v>76</v>
      </c>
      <c r="F71" s="5"/>
    </row>
    <row r="72" ht="30" customHeight="1" spans="1:6">
      <c r="A72" s="4">
        <v>69</v>
      </c>
      <c r="B72" s="4" t="str">
        <f t="shared" si="1"/>
        <v>0101</v>
      </c>
      <c r="C72" s="5" t="s">
        <v>8</v>
      </c>
      <c r="D72" s="4" t="str">
        <f>"李朝凌"</f>
        <v>李朝凌</v>
      </c>
      <c r="E72" s="4" t="s">
        <v>77</v>
      </c>
      <c r="F72" s="5"/>
    </row>
    <row r="73" ht="30" customHeight="1" spans="1:6">
      <c r="A73" s="4">
        <v>70</v>
      </c>
      <c r="B73" s="4" t="str">
        <f t="shared" si="1"/>
        <v>0101</v>
      </c>
      <c r="C73" s="5" t="s">
        <v>8</v>
      </c>
      <c r="D73" s="4" t="str">
        <f>"潘孝覃"</f>
        <v>潘孝覃</v>
      </c>
      <c r="E73" s="4" t="s">
        <v>78</v>
      </c>
      <c r="F73" s="5"/>
    </row>
    <row r="74" ht="30" customHeight="1" spans="1:6">
      <c r="A74" s="4">
        <v>71</v>
      </c>
      <c r="B74" s="4" t="str">
        <f t="shared" si="1"/>
        <v>0101</v>
      </c>
      <c r="C74" s="5" t="s">
        <v>8</v>
      </c>
      <c r="D74" s="4" t="str">
        <f>"卢杨"</f>
        <v>卢杨</v>
      </c>
      <c r="E74" s="4" t="s">
        <v>79</v>
      </c>
      <c r="F74" s="5"/>
    </row>
    <row r="75" ht="30" customHeight="1" spans="1:6">
      <c r="A75" s="4">
        <v>72</v>
      </c>
      <c r="B75" s="4" t="str">
        <f t="shared" si="1"/>
        <v>0101</v>
      </c>
      <c r="C75" s="5" t="s">
        <v>8</v>
      </c>
      <c r="D75" s="4" t="str">
        <f>"黄贻敏"</f>
        <v>黄贻敏</v>
      </c>
      <c r="E75" s="4" t="s">
        <v>80</v>
      </c>
      <c r="F75" s="5"/>
    </row>
    <row r="76" ht="30" customHeight="1" spans="1:6">
      <c r="A76" s="4">
        <v>73</v>
      </c>
      <c r="B76" s="4" t="str">
        <f t="shared" si="1"/>
        <v>0101</v>
      </c>
      <c r="C76" s="5" t="s">
        <v>8</v>
      </c>
      <c r="D76" s="4" t="str">
        <f>"陈小彬"</f>
        <v>陈小彬</v>
      </c>
      <c r="E76" s="4" t="s">
        <v>81</v>
      </c>
      <c r="F76" s="5"/>
    </row>
    <row r="77" ht="30" customHeight="1" spans="1:6">
      <c r="A77" s="4">
        <v>74</v>
      </c>
      <c r="B77" s="4" t="str">
        <f t="shared" si="1"/>
        <v>0101</v>
      </c>
      <c r="C77" s="5" t="s">
        <v>8</v>
      </c>
      <c r="D77" s="4" t="str">
        <f>"陈香冰"</f>
        <v>陈香冰</v>
      </c>
      <c r="E77" s="4" t="s">
        <v>82</v>
      </c>
      <c r="F77" s="5"/>
    </row>
    <row r="78" ht="30" customHeight="1" spans="1:6">
      <c r="A78" s="4">
        <v>75</v>
      </c>
      <c r="B78" s="4" t="str">
        <f t="shared" si="1"/>
        <v>0101</v>
      </c>
      <c r="C78" s="5" t="s">
        <v>8</v>
      </c>
      <c r="D78" s="4" t="str">
        <f>"陈燕燕"</f>
        <v>陈燕燕</v>
      </c>
      <c r="E78" s="4" t="s">
        <v>83</v>
      </c>
      <c r="F78" s="5"/>
    </row>
    <row r="79" ht="30" customHeight="1" spans="1:6">
      <c r="A79" s="4">
        <v>76</v>
      </c>
      <c r="B79" s="4" t="str">
        <f t="shared" si="1"/>
        <v>0101</v>
      </c>
      <c r="C79" s="5" t="s">
        <v>8</v>
      </c>
      <c r="D79" s="4" t="str">
        <f>"李暖"</f>
        <v>李暖</v>
      </c>
      <c r="E79" s="4" t="s">
        <v>84</v>
      </c>
      <c r="F79" s="5"/>
    </row>
    <row r="80" ht="30" customHeight="1" spans="1:6">
      <c r="A80" s="4">
        <v>77</v>
      </c>
      <c r="B80" s="4" t="str">
        <f t="shared" si="1"/>
        <v>0101</v>
      </c>
      <c r="C80" s="5" t="s">
        <v>8</v>
      </c>
      <c r="D80" s="4" t="str">
        <f>"孙云"</f>
        <v>孙云</v>
      </c>
      <c r="E80" s="4" t="s">
        <v>85</v>
      </c>
      <c r="F80" s="5"/>
    </row>
    <row r="81" ht="30" customHeight="1" spans="1:6">
      <c r="A81" s="4">
        <v>78</v>
      </c>
      <c r="B81" s="4" t="str">
        <f t="shared" si="1"/>
        <v>0101</v>
      </c>
      <c r="C81" s="5" t="s">
        <v>8</v>
      </c>
      <c r="D81" s="4" t="str">
        <f>"林孟芳"</f>
        <v>林孟芳</v>
      </c>
      <c r="E81" s="4" t="s">
        <v>86</v>
      </c>
      <c r="F81" s="5"/>
    </row>
    <row r="82" ht="30" customHeight="1" spans="1:6">
      <c r="A82" s="4">
        <v>79</v>
      </c>
      <c r="B82" s="4" t="str">
        <f t="shared" si="1"/>
        <v>0101</v>
      </c>
      <c r="C82" s="5" t="s">
        <v>8</v>
      </c>
      <c r="D82" s="4" t="str">
        <f>"羊琼麟"</f>
        <v>羊琼麟</v>
      </c>
      <c r="E82" s="4" t="s">
        <v>87</v>
      </c>
      <c r="F82" s="5"/>
    </row>
    <row r="83" ht="30" customHeight="1" spans="1:6">
      <c r="A83" s="4">
        <v>80</v>
      </c>
      <c r="B83" s="4" t="str">
        <f t="shared" si="1"/>
        <v>0101</v>
      </c>
      <c r="C83" s="5" t="s">
        <v>8</v>
      </c>
      <c r="D83" s="4" t="str">
        <f>"孙霞芸"</f>
        <v>孙霞芸</v>
      </c>
      <c r="E83" s="4" t="s">
        <v>88</v>
      </c>
      <c r="F83" s="5"/>
    </row>
    <row r="84" ht="30" customHeight="1" spans="1:6">
      <c r="A84" s="4">
        <v>81</v>
      </c>
      <c r="B84" s="4" t="str">
        <f t="shared" si="1"/>
        <v>0101</v>
      </c>
      <c r="C84" s="5" t="s">
        <v>8</v>
      </c>
      <c r="D84" s="4" t="str">
        <f>"吴蓉蓉"</f>
        <v>吴蓉蓉</v>
      </c>
      <c r="E84" s="4" t="s">
        <v>89</v>
      </c>
      <c r="F84" s="5"/>
    </row>
    <row r="85" ht="30" customHeight="1" spans="1:6">
      <c r="A85" s="4">
        <v>82</v>
      </c>
      <c r="B85" s="4" t="str">
        <f t="shared" si="1"/>
        <v>0101</v>
      </c>
      <c r="C85" s="5" t="s">
        <v>8</v>
      </c>
      <c r="D85" s="4" t="str">
        <f>"陈海音"</f>
        <v>陈海音</v>
      </c>
      <c r="E85" s="4" t="s">
        <v>90</v>
      </c>
      <c r="F85" s="5"/>
    </row>
    <row r="86" ht="30" customHeight="1" spans="1:6">
      <c r="A86" s="4">
        <v>83</v>
      </c>
      <c r="B86" s="4" t="str">
        <f t="shared" si="1"/>
        <v>0101</v>
      </c>
      <c r="C86" s="5" t="s">
        <v>8</v>
      </c>
      <c r="D86" s="4" t="str">
        <f>"陈少娜"</f>
        <v>陈少娜</v>
      </c>
      <c r="E86" s="4" t="s">
        <v>91</v>
      </c>
      <c r="F86" s="5"/>
    </row>
    <row r="87" ht="30" customHeight="1" spans="1:6">
      <c r="A87" s="4">
        <v>84</v>
      </c>
      <c r="B87" s="4" t="str">
        <f t="shared" si="1"/>
        <v>0101</v>
      </c>
      <c r="C87" s="5" t="s">
        <v>8</v>
      </c>
      <c r="D87" s="4" t="str">
        <f>"邢晓丽"</f>
        <v>邢晓丽</v>
      </c>
      <c r="E87" s="4" t="s">
        <v>92</v>
      </c>
      <c r="F87" s="5"/>
    </row>
    <row r="88" ht="30" customHeight="1" spans="1:6">
      <c r="A88" s="4">
        <v>85</v>
      </c>
      <c r="B88" s="4" t="str">
        <f t="shared" si="1"/>
        <v>0101</v>
      </c>
      <c r="C88" s="5" t="s">
        <v>8</v>
      </c>
      <c r="D88" s="4" t="str">
        <f>"方慧"</f>
        <v>方慧</v>
      </c>
      <c r="E88" s="4" t="s">
        <v>93</v>
      </c>
      <c r="F88" s="5"/>
    </row>
    <row r="89" ht="30" customHeight="1" spans="1:6">
      <c r="A89" s="4">
        <v>86</v>
      </c>
      <c r="B89" s="4" t="str">
        <f t="shared" si="1"/>
        <v>0101</v>
      </c>
      <c r="C89" s="5" t="s">
        <v>8</v>
      </c>
      <c r="D89" s="4" t="str">
        <f>"符慧萍"</f>
        <v>符慧萍</v>
      </c>
      <c r="E89" s="4" t="s">
        <v>94</v>
      </c>
      <c r="F89" s="5"/>
    </row>
    <row r="90" ht="30" customHeight="1" spans="1:6">
      <c r="A90" s="4">
        <v>87</v>
      </c>
      <c r="B90" s="4" t="str">
        <f t="shared" si="1"/>
        <v>0101</v>
      </c>
      <c r="C90" s="5" t="s">
        <v>8</v>
      </c>
      <c r="D90" s="4" t="str">
        <f>"苏采诗"</f>
        <v>苏采诗</v>
      </c>
      <c r="E90" s="4" t="s">
        <v>95</v>
      </c>
      <c r="F90" s="5"/>
    </row>
    <row r="91" ht="30" customHeight="1" spans="1:6">
      <c r="A91" s="4">
        <v>88</v>
      </c>
      <c r="B91" s="4" t="str">
        <f t="shared" si="1"/>
        <v>0101</v>
      </c>
      <c r="C91" s="5" t="s">
        <v>8</v>
      </c>
      <c r="D91" s="4" t="str">
        <f>"杨珍平"</f>
        <v>杨珍平</v>
      </c>
      <c r="E91" s="4" t="s">
        <v>96</v>
      </c>
      <c r="F91" s="5"/>
    </row>
    <row r="92" ht="30" customHeight="1" spans="1:6">
      <c r="A92" s="4">
        <v>89</v>
      </c>
      <c r="B92" s="4" t="str">
        <f t="shared" si="1"/>
        <v>0101</v>
      </c>
      <c r="C92" s="5" t="s">
        <v>8</v>
      </c>
      <c r="D92" s="4" t="str">
        <f>"翁清琛"</f>
        <v>翁清琛</v>
      </c>
      <c r="E92" s="4" t="s">
        <v>97</v>
      </c>
      <c r="F92" s="5"/>
    </row>
    <row r="93" ht="30" customHeight="1" spans="1:6">
      <c r="A93" s="4">
        <v>90</v>
      </c>
      <c r="B93" s="4" t="str">
        <f t="shared" si="1"/>
        <v>0101</v>
      </c>
      <c r="C93" s="5" t="s">
        <v>8</v>
      </c>
      <c r="D93" s="4" t="str">
        <f>"陈妍妍"</f>
        <v>陈妍妍</v>
      </c>
      <c r="E93" s="4" t="s">
        <v>98</v>
      </c>
      <c r="F93" s="5"/>
    </row>
    <row r="94" ht="30" customHeight="1" spans="1:6">
      <c r="A94" s="4">
        <v>91</v>
      </c>
      <c r="B94" s="4" t="str">
        <f t="shared" si="1"/>
        <v>0101</v>
      </c>
      <c r="C94" s="5" t="s">
        <v>8</v>
      </c>
      <c r="D94" s="4" t="str">
        <f>"黎琼完"</f>
        <v>黎琼完</v>
      </c>
      <c r="E94" s="4" t="s">
        <v>99</v>
      </c>
      <c r="F94" s="5"/>
    </row>
    <row r="95" ht="30" customHeight="1" spans="1:6">
      <c r="A95" s="4">
        <v>92</v>
      </c>
      <c r="B95" s="4" t="str">
        <f t="shared" si="1"/>
        <v>0101</v>
      </c>
      <c r="C95" s="5" t="s">
        <v>8</v>
      </c>
      <c r="D95" s="4" t="str">
        <f>"吴小荟"</f>
        <v>吴小荟</v>
      </c>
      <c r="E95" s="4" t="s">
        <v>100</v>
      </c>
      <c r="F95" s="5"/>
    </row>
    <row r="96" ht="30" customHeight="1" spans="1:6">
      <c r="A96" s="4">
        <v>93</v>
      </c>
      <c r="B96" s="4" t="str">
        <f t="shared" si="1"/>
        <v>0101</v>
      </c>
      <c r="C96" s="5" t="s">
        <v>8</v>
      </c>
      <c r="D96" s="4" t="str">
        <f>"陈华梅"</f>
        <v>陈华梅</v>
      </c>
      <c r="E96" s="4" t="s">
        <v>101</v>
      </c>
      <c r="F96" s="5"/>
    </row>
    <row r="97" ht="30" customHeight="1" spans="1:6">
      <c r="A97" s="4">
        <v>94</v>
      </c>
      <c r="B97" s="4" t="str">
        <f t="shared" si="1"/>
        <v>0101</v>
      </c>
      <c r="C97" s="5" t="s">
        <v>8</v>
      </c>
      <c r="D97" s="4" t="str">
        <f>"麦树娜"</f>
        <v>麦树娜</v>
      </c>
      <c r="E97" s="4" t="s">
        <v>102</v>
      </c>
      <c r="F97" s="5"/>
    </row>
    <row r="98" ht="30" customHeight="1" spans="1:6">
      <c r="A98" s="4">
        <v>95</v>
      </c>
      <c r="B98" s="4" t="str">
        <f t="shared" si="1"/>
        <v>0101</v>
      </c>
      <c r="C98" s="5" t="s">
        <v>8</v>
      </c>
      <c r="D98" s="4" t="str">
        <f>"吴燕彩"</f>
        <v>吴燕彩</v>
      </c>
      <c r="E98" s="4" t="s">
        <v>103</v>
      </c>
      <c r="F98" s="5"/>
    </row>
    <row r="99" ht="30" customHeight="1" spans="1:6">
      <c r="A99" s="4">
        <v>96</v>
      </c>
      <c r="B99" s="4" t="str">
        <f t="shared" si="1"/>
        <v>0101</v>
      </c>
      <c r="C99" s="5" t="s">
        <v>8</v>
      </c>
      <c r="D99" s="4" t="str">
        <f>"陈代红"</f>
        <v>陈代红</v>
      </c>
      <c r="E99" s="4" t="s">
        <v>104</v>
      </c>
      <c r="F99" s="5"/>
    </row>
    <row r="100" ht="30" customHeight="1" spans="1:6">
      <c r="A100" s="4">
        <v>97</v>
      </c>
      <c r="B100" s="4" t="str">
        <f t="shared" si="1"/>
        <v>0101</v>
      </c>
      <c r="C100" s="5" t="s">
        <v>8</v>
      </c>
      <c r="D100" s="4" t="str">
        <f>"何明得"</f>
        <v>何明得</v>
      </c>
      <c r="E100" s="4" t="s">
        <v>105</v>
      </c>
      <c r="F100" s="5"/>
    </row>
    <row r="101" ht="30" customHeight="1" spans="1:6">
      <c r="A101" s="4">
        <v>98</v>
      </c>
      <c r="B101" s="4" t="str">
        <f t="shared" si="1"/>
        <v>0101</v>
      </c>
      <c r="C101" s="5" t="s">
        <v>8</v>
      </c>
      <c r="D101" s="4" t="str">
        <f>"杨婷"</f>
        <v>杨婷</v>
      </c>
      <c r="E101" s="4" t="s">
        <v>106</v>
      </c>
      <c r="F101" s="5"/>
    </row>
    <row r="102" ht="30" customHeight="1" spans="1:6">
      <c r="A102" s="4">
        <v>99</v>
      </c>
      <c r="B102" s="4" t="str">
        <f t="shared" si="1"/>
        <v>0101</v>
      </c>
      <c r="C102" s="5" t="s">
        <v>8</v>
      </c>
      <c r="D102" s="4" t="str">
        <f>"吉少燕"</f>
        <v>吉少燕</v>
      </c>
      <c r="E102" s="4" t="s">
        <v>107</v>
      </c>
      <c r="F102" s="5"/>
    </row>
    <row r="103" ht="30" customHeight="1" spans="1:6">
      <c r="A103" s="4">
        <v>100</v>
      </c>
      <c r="B103" s="4" t="str">
        <f t="shared" si="1"/>
        <v>0101</v>
      </c>
      <c r="C103" s="5" t="s">
        <v>8</v>
      </c>
      <c r="D103" s="4" t="str">
        <f>"张暖芳"</f>
        <v>张暖芳</v>
      </c>
      <c r="E103" s="4" t="s">
        <v>108</v>
      </c>
      <c r="F103" s="5"/>
    </row>
    <row r="104" ht="30" customHeight="1" spans="1:6">
      <c r="A104" s="4">
        <v>101</v>
      </c>
      <c r="B104" s="4" t="str">
        <f t="shared" si="1"/>
        <v>0101</v>
      </c>
      <c r="C104" s="5" t="s">
        <v>8</v>
      </c>
      <c r="D104" s="4" t="str">
        <f>"刘彩燕"</f>
        <v>刘彩燕</v>
      </c>
      <c r="E104" s="4" t="s">
        <v>109</v>
      </c>
      <c r="F104" s="5"/>
    </row>
    <row r="105" ht="30" customHeight="1" spans="1:6">
      <c r="A105" s="4">
        <v>102</v>
      </c>
      <c r="B105" s="4" t="str">
        <f t="shared" si="1"/>
        <v>0101</v>
      </c>
      <c r="C105" s="5" t="s">
        <v>8</v>
      </c>
      <c r="D105" s="4" t="str">
        <f>"邓园芳"</f>
        <v>邓园芳</v>
      </c>
      <c r="E105" s="4" t="s">
        <v>110</v>
      </c>
      <c r="F105" s="5"/>
    </row>
    <row r="106" ht="30" customHeight="1" spans="1:6">
      <c r="A106" s="4">
        <v>103</v>
      </c>
      <c r="B106" s="4" t="str">
        <f t="shared" si="1"/>
        <v>0101</v>
      </c>
      <c r="C106" s="5" t="s">
        <v>8</v>
      </c>
      <c r="D106" s="4" t="str">
        <f>"邢贞媛"</f>
        <v>邢贞媛</v>
      </c>
      <c r="E106" s="4" t="s">
        <v>111</v>
      </c>
      <c r="F106" s="5"/>
    </row>
    <row r="107" ht="30" customHeight="1" spans="1:6">
      <c r="A107" s="4">
        <v>104</v>
      </c>
      <c r="B107" s="4" t="str">
        <f t="shared" si="1"/>
        <v>0101</v>
      </c>
      <c r="C107" s="5" t="s">
        <v>8</v>
      </c>
      <c r="D107" s="4" t="str">
        <f>"黄荟"</f>
        <v>黄荟</v>
      </c>
      <c r="E107" s="4" t="s">
        <v>112</v>
      </c>
      <c r="F107" s="5"/>
    </row>
    <row r="108" ht="30" customHeight="1" spans="1:6">
      <c r="A108" s="4">
        <v>105</v>
      </c>
      <c r="B108" s="4" t="str">
        <f t="shared" si="1"/>
        <v>0101</v>
      </c>
      <c r="C108" s="5" t="s">
        <v>8</v>
      </c>
      <c r="D108" s="4" t="str">
        <f>"罗丹"</f>
        <v>罗丹</v>
      </c>
      <c r="E108" s="4" t="s">
        <v>113</v>
      </c>
      <c r="F108" s="5"/>
    </row>
    <row r="109" ht="30" customHeight="1" spans="1:6">
      <c r="A109" s="4">
        <v>106</v>
      </c>
      <c r="B109" s="4" t="str">
        <f t="shared" si="1"/>
        <v>0101</v>
      </c>
      <c r="C109" s="5" t="s">
        <v>8</v>
      </c>
      <c r="D109" s="4" t="str">
        <f>"陈慧秋"</f>
        <v>陈慧秋</v>
      </c>
      <c r="E109" s="4" t="s">
        <v>114</v>
      </c>
      <c r="F109" s="5"/>
    </row>
    <row r="110" ht="30" customHeight="1" spans="1:6">
      <c r="A110" s="4">
        <v>107</v>
      </c>
      <c r="B110" s="4" t="str">
        <f t="shared" si="1"/>
        <v>0101</v>
      </c>
      <c r="C110" s="5" t="s">
        <v>8</v>
      </c>
      <c r="D110" s="4" t="str">
        <f>"黎芳婷"</f>
        <v>黎芳婷</v>
      </c>
      <c r="E110" s="4" t="s">
        <v>115</v>
      </c>
      <c r="F110" s="5"/>
    </row>
    <row r="111" ht="30" customHeight="1" spans="1:6">
      <c r="A111" s="4">
        <v>108</v>
      </c>
      <c r="B111" s="4" t="str">
        <f t="shared" si="1"/>
        <v>0101</v>
      </c>
      <c r="C111" s="5" t="s">
        <v>8</v>
      </c>
      <c r="D111" s="4" t="str">
        <f>"孙夏玲"</f>
        <v>孙夏玲</v>
      </c>
      <c r="E111" s="4" t="s">
        <v>116</v>
      </c>
      <c r="F111" s="5"/>
    </row>
    <row r="112" ht="30" customHeight="1" spans="1:6">
      <c r="A112" s="4">
        <v>109</v>
      </c>
      <c r="B112" s="4" t="str">
        <f t="shared" si="1"/>
        <v>0101</v>
      </c>
      <c r="C112" s="5" t="s">
        <v>8</v>
      </c>
      <c r="D112" s="4" t="str">
        <f>"符丹丹"</f>
        <v>符丹丹</v>
      </c>
      <c r="E112" s="4" t="s">
        <v>117</v>
      </c>
      <c r="F112" s="5"/>
    </row>
    <row r="113" ht="30" customHeight="1" spans="1:6">
      <c r="A113" s="4">
        <v>110</v>
      </c>
      <c r="B113" s="4" t="str">
        <f t="shared" si="1"/>
        <v>0101</v>
      </c>
      <c r="C113" s="5" t="s">
        <v>8</v>
      </c>
      <c r="D113" s="4" t="str">
        <f>"李国英"</f>
        <v>李国英</v>
      </c>
      <c r="E113" s="4" t="s">
        <v>118</v>
      </c>
      <c r="F113" s="5"/>
    </row>
    <row r="114" ht="30" customHeight="1" spans="1:6">
      <c r="A114" s="4">
        <v>111</v>
      </c>
      <c r="B114" s="4" t="str">
        <f t="shared" si="1"/>
        <v>0101</v>
      </c>
      <c r="C114" s="5" t="s">
        <v>8</v>
      </c>
      <c r="D114" s="4" t="str">
        <f>"黎燈行"</f>
        <v>黎燈行</v>
      </c>
      <c r="E114" s="4" t="s">
        <v>119</v>
      </c>
      <c r="F114" s="5"/>
    </row>
    <row r="115" ht="30" customHeight="1" spans="1:6">
      <c r="A115" s="4">
        <v>112</v>
      </c>
      <c r="B115" s="4" t="str">
        <f t="shared" si="1"/>
        <v>0101</v>
      </c>
      <c r="C115" s="5" t="s">
        <v>8</v>
      </c>
      <c r="D115" s="4" t="str">
        <f>"郑胜坤"</f>
        <v>郑胜坤</v>
      </c>
      <c r="E115" s="4" t="s">
        <v>120</v>
      </c>
      <c r="F115" s="5"/>
    </row>
    <row r="116" ht="30" customHeight="1" spans="1:6">
      <c r="A116" s="4">
        <v>113</v>
      </c>
      <c r="B116" s="4" t="str">
        <f t="shared" si="1"/>
        <v>0101</v>
      </c>
      <c r="C116" s="5" t="s">
        <v>8</v>
      </c>
      <c r="D116" s="4" t="str">
        <f>"文玉"</f>
        <v>文玉</v>
      </c>
      <c r="E116" s="4" t="s">
        <v>121</v>
      </c>
      <c r="F116" s="5"/>
    </row>
    <row r="117" ht="30" customHeight="1" spans="1:6">
      <c r="A117" s="4">
        <v>114</v>
      </c>
      <c r="B117" s="4" t="str">
        <f t="shared" si="1"/>
        <v>0101</v>
      </c>
      <c r="C117" s="5" t="s">
        <v>8</v>
      </c>
      <c r="D117" s="4" t="str">
        <f>"林鲁勉"</f>
        <v>林鲁勉</v>
      </c>
      <c r="E117" s="4" t="s">
        <v>122</v>
      </c>
      <c r="F117" s="5"/>
    </row>
    <row r="118" ht="30" customHeight="1" spans="1:6">
      <c r="A118" s="4">
        <v>115</v>
      </c>
      <c r="B118" s="4" t="str">
        <f t="shared" si="1"/>
        <v>0101</v>
      </c>
      <c r="C118" s="5" t="s">
        <v>8</v>
      </c>
      <c r="D118" s="4" t="str">
        <f>"张勇娟"</f>
        <v>张勇娟</v>
      </c>
      <c r="E118" s="4" t="s">
        <v>123</v>
      </c>
      <c r="F118" s="5"/>
    </row>
    <row r="119" ht="30" customHeight="1" spans="1:6">
      <c r="A119" s="4">
        <v>116</v>
      </c>
      <c r="B119" s="4" t="str">
        <f t="shared" si="1"/>
        <v>0101</v>
      </c>
      <c r="C119" s="5" t="s">
        <v>8</v>
      </c>
      <c r="D119" s="4" t="str">
        <f>"吴远慧"</f>
        <v>吴远慧</v>
      </c>
      <c r="E119" s="4" t="s">
        <v>124</v>
      </c>
      <c r="F119" s="5"/>
    </row>
    <row r="120" ht="30" customHeight="1" spans="1:6">
      <c r="A120" s="4">
        <v>117</v>
      </c>
      <c r="B120" s="4" t="str">
        <f t="shared" si="1"/>
        <v>0101</v>
      </c>
      <c r="C120" s="5" t="s">
        <v>8</v>
      </c>
      <c r="D120" s="4" t="str">
        <f>"孟炜"</f>
        <v>孟炜</v>
      </c>
      <c r="E120" s="4" t="s">
        <v>125</v>
      </c>
      <c r="F120" s="5"/>
    </row>
    <row r="121" ht="30" customHeight="1" spans="1:6">
      <c r="A121" s="4">
        <v>118</v>
      </c>
      <c r="B121" s="4" t="str">
        <f t="shared" si="1"/>
        <v>0101</v>
      </c>
      <c r="C121" s="5" t="s">
        <v>8</v>
      </c>
      <c r="D121" s="4" t="str">
        <f>"孙学青"</f>
        <v>孙学青</v>
      </c>
      <c r="E121" s="4" t="s">
        <v>126</v>
      </c>
      <c r="F121" s="5"/>
    </row>
    <row r="122" ht="30" customHeight="1" spans="1:6">
      <c r="A122" s="4">
        <v>119</v>
      </c>
      <c r="B122" s="4" t="str">
        <f t="shared" si="1"/>
        <v>0101</v>
      </c>
      <c r="C122" s="5" t="s">
        <v>8</v>
      </c>
      <c r="D122" s="4" t="str">
        <f>"杨先望"</f>
        <v>杨先望</v>
      </c>
      <c r="E122" s="4" t="s">
        <v>127</v>
      </c>
      <c r="F122" s="5"/>
    </row>
    <row r="123" ht="30" customHeight="1" spans="1:6">
      <c r="A123" s="4">
        <v>120</v>
      </c>
      <c r="B123" s="4" t="str">
        <f t="shared" si="1"/>
        <v>0101</v>
      </c>
      <c r="C123" s="5" t="s">
        <v>8</v>
      </c>
      <c r="D123" s="4" t="str">
        <f>"黄文强"</f>
        <v>黄文强</v>
      </c>
      <c r="E123" s="4" t="s">
        <v>128</v>
      </c>
      <c r="F123" s="5"/>
    </row>
    <row r="124" ht="30" customHeight="1" spans="1:6">
      <c r="A124" s="4">
        <v>121</v>
      </c>
      <c r="B124" s="4" t="str">
        <f t="shared" si="1"/>
        <v>0101</v>
      </c>
      <c r="C124" s="5" t="s">
        <v>8</v>
      </c>
      <c r="D124" s="4" t="str">
        <f>"高梦芸"</f>
        <v>高梦芸</v>
      </c>
      <c r="E124" s="4" t="s">
        <v>129</v>
      </c>
      <c r="F124" s="5"/>
    </row>
    <row r="125" ht="30" customHeight="1" spans="1:6">
      <c r="A125" s="4">
        <v>122</v>
      </c>
      <c r="B125" s="4" t="str">
        <f t="shared" si="1"/>
        <v>0101</v>
      </c>
      <c r="C125" s="5" t="s">
        <v>8</v>
      </c>
      <c r="D125" s="4" t="str">
        <f>"陈雯"</f>
        <v>陈雯</v>
      </c>
      <c r="E125" s="4" t="s">
        <v>130</v>
      </c>
      <c r="F125" s="5"/>
    </row>
    <row r="126" ht="30" customHeight="1" spans="1:6">
      <c r="A126" s="4">
        <v>123</v>
      </c>
      <c r="B126" s="4" t="str">
        <f t="shared" si="1"/>
        <v>0101</v>
      </c>
      <c r="C126" s="5" t="s">
        <v>8</v>
      </c>
      <c r="D126" s="4" t="str">
        <f>"陈艳"</f>
        <v>陈艳</v>
      </c>
      <c r="E126" s="4" t="s">
        <v>131</v>
      </c>
      <c r="F126" s="5"/>
    </row>
    <row r="127" ht="30" customHeight="1" spans="1:6">
      <c r="A127" s="4">
        <v>124</v>
      </c>
      <c r="B127" s="4" t="str">
        <f t="shared" si="1"/>
        <v>0101</v>
      </c>
      <c r="C127" s="5" t="s">
        <v>8</v>
      </c>
      <c r="D127" s="4" t="str">
        <f>"吴清云"</f>
        <v>吴清云</v>
      </c>
      <c r="E127" s="4" t="s">
        <v>132</v>
      </c>
      <c r="F127" s="5"/>
    </row>
    <row r="128" ht="30" customHeight="1" spans="1:6">
      <c r="A128" s="4">
        <v>125</v>
      </c>
      <c r="B128" s="4" t="str">
        <f t="shared" si="1"/>
        <v>0101</v>
      </c>
      <c r="C128" s="5" t="s">
        <v>8</v>
      </c>
      <c r="D128" s="4" t="str">
        <f>"吴仕娜"</f>
        <v>吴仕娜</v>
      </c>
      <c r="E128" s="4" t="s">
        <v>133</v>
      </c>
      <c r="F128" s="5"/>
    </row>
    <row r="129" ht="30" customHeight="1" spans="1:6">
      <c r="A129" s="4">
        <v>126</v>
      </c>
      <c r="B129" s="4" t="str">
        <f t="shared" si="1"/>
        <v>0101</v>
      </c>
      <c r="C129" s="5" t="s">
        <v>8</v>
      </c>
      <c r="D129" s="4" t="str">
        <f>"陈太春"</f>
        <v>陈太春</v>
      </c>
      <c r="E129" s="4" t="s">
        <v>134</v>
      </c>
      <c r="F129" s="5"/>
    </row>
    <row r="130" ht="30" customHeight="1" spans="1:6">
      <c r="A130" s="4">
        <v>127</v>
      </c>
      <c r="B130" s="4" t="str">
        <f t="shared" si="1"/>
        <v>0101</v>
      </c>
      <c r="C130" s="5" t="s">
        <v>8</v>
      </c>
      <c r="D130" s="4" t="str">
        <f>"吉训和"</f>
        <v>吉训和</v>
      </c>
      <c r="E130" s="4" t="s">
        <v>135</v>
      </c>
      <c r="F130" s="5"/>
    </row>
    <row r="131" ht="30" customHeight="1" spans="1:6">
      <c r="A131" s="4">
        <v>128</v>
      </c>
      <c r="B131" s="4" t="str">
        <f t="shared" si="1"/>
        <v>0101</v>
      </c>
      <c r="C131" s="5" t="s">
        <v>8</v>
      </c>
      <c r="D131" s="4" t="str">
        <f>"黄丽"</f>
        <v>黄丽</v>
      </c>
      <c r="E131" s="4" t="s">
        <v>136</v>
      </c>
      <c r="F131" s="5"/>
    </row>
    <row r="132" ht="30" customHeight="1" spans="1:6">
      <c r="A132" s="4">
        <v>129</v>
      </c>
      <c r="B132" s="4" t="str">
        <f t="shared" ref="B132:B195" si="2">"0101"</f>
        <v>0101</v>
      </c>
      <c r="C132" s="5" t="s">
        <v>8</v>
      </c>
      <c r="D132" s="4" t="str">
        <f>"郑书雅"</f>
        <v>郑书雅</v>
      </c>
      <c r="E132" s="4" t="s">
        <v>137</v>
      </c>
      <c r="F132" s="5"/>
    </row>
    <row r="133" ht="30" customHeight="1" spans="1:6">
      <c r="A133" s="4">
        <v>130</v>
      </c>
      <c r="B133" s="4" t="str">
        <f t="shared" si="2"/>
        <v>0101</v>
      </c>
      <c r="C133" s="5" t="s">
        <v>8</v>
      </c>
      <c r="D133" s="4" t="str">
        <f>"袁晓娟"</f>
        <v>袁晓娟</v>
      </c>
      <c r="E133" s="4" t="s">
        <v>138</v>
      </c>
      <c r="F133" s="5"/>
    </row>
    <row r="134" ht="30" customHeight="1" spans="1:6">
      <c r="A134" s="4">
        <v>131</v>
      </c>
      <c r="B134" s="4" t="str">
        <f t="shared" si="2"/>
        <v>0101</v>
      </c>
      <c r="C134" s="5" t="s">
        <v>8</v>
      </c>
      <c r="D134" s="4" t="str">
        <f>"陈丽萍"</f>
        <v>陈丽萍</v>
      </c>
      <c r="E134" s="4" t="s">
        <v>139</v>
      </c>
      <c r="F134" s="5"/>
    </row>
    <row r="135" ht="30" customHeight="1" spans="1:6">
      <c r="A135" s="4">
        <v>132</v>
      </c>
      <c r="B135" s="4" t="str">
        <f t="shared" si="2"/>
        <v>0101</v>
      </c>
      <c r="C135" s="5" t="s">
        <v>8</v>
      </c>
      <c r="D135" s="4" t="str">
        <f>"石挺娜"</f>
        <v>石挺娜</v>
      </c>
      <c r="E135" s="4" t="s">
        <v>140</v>
      </c>
      <c r="F135" s="5"/>
    </row>
    <row r="136" ht="30" customHeight="1" spans="1:6">
      <c r="A136" s="4">
        <v>133</v>
      </c>
      <c r="B136" s="4" t="str">
        <f t="shared" si="2"/>
        <v>0101</v>
      </c>
      <c r="C136" s="5" t="s">
        <v>8</v>
      </c>
      <c r="D136" s="4" t="str">
        <f>"颜泰玉"</f>
        <v>颜泰玉</v>
      </c>
      <c r="E136" s="4" t="s">
        <v>141</v>
      </c>
      <c r="F136" s="5"/>
    </row>
    <row r="137" ht="30" customHeight="1" spans="1:6">
      <c r="A137" s="4">
        <v>134</v>
      </c>
      <c r="B137" s="4" t="str">
        <f t="shared" si="2"/>
        <v>0101</v>
      </c>
      <c r="C137" s="5" t="s">
        <v>8</v>
      </c>
      <c r="D137" s="4" t="str">
        <f>"林水江"</f>
        <v>林水江</v>
      </c>
      <c r="E137" s="4" t="s">
        <v>142</v>
      </c>
      <c r="F137" s="5"/>
    </row>
    <row r="138" ht="30" customHeight="1" spans="1:6">
      <c r="A138" s="4">
        <v>135</v>
      </c>
      <c r="B138" s="4" t="str">
        <f t="shared" si="2"/>
        <v>0101</v>
      </c>
      <c r="C138" s="5" t="s">
        <v>8</v>
      </c>
      <c r="D138" s="4" t="str">
        <f>"羊英宜"</f>
        <v>羊英宜</v>
      </c>
      <c r="E138" s="4" t="s">
        <v>143</v>
      </c>
      <c r="F138" s="5"/>
    </row>
    <row r="139" ht="30" customHeight="1" spans="1:6">
      <c r="A139" s="4">
        <v>136</v>
      </c>
      <c r="B139" s="4" t="str">
        <f t="shared" si="2"/>
        <v>0101</v>
      </c>
      <c r="C139" s="5" t="s">
        <v>8</v>
      </c>
      <c r="D139" s="4" t="str">
        <f>"羊维芳"</f>
        <v>羊维芳</v>
      </c>
      <c r="E139" s="4" t="s">
        <v>144</v>
      </c>
      <c r="F139" s="5"/>
    </row>
    <row r="140" ht="30" customHeight="1" spans="1:6">
      <c r="A140" s="4">
        <v>137</v>
      </c>
      <c r="B140" s="4" t="str">
        <f t="shared" si="2"/>
        <v>0101</v>
      </c>
      <c r="C140" s="5" t="s">
        <v>8</v>
      </c>
      <c r="D140" s="4" t="str">
        <f>"韦嘉丽"</f>
        <v>韦嘉丽</v>
      </c>
      <c r="E140" s="4" t="s">
        <v>145</v>
      </c>
      <c r="F140" s="5"/>
    </row>
    <row r="141" ht="30" customHeight="1" spans="1:6">
      <c r="A141" s="4">
        <v>138</v>
      </c>
      <c r="B141" s="4" t="str">
        <f t="shared" si="2"/>
        <v>0101</v>
      </c>
      <c r="C141" s="5" t="s">
        <v>8</v>
      </c>
      <c r="D141" s="4" t="str">
        <f>"邢华丽"</f>
        <v>邢华丽</v>
      </c>
      <c r="E141" s="4" t="s">
        <v>146</v>
      </c>
      <c r="F141" s="5"/>
    </row>
    <row r="142" ht="30" customHeight="1" spans="1:6">
      <c r="A142" s="4">
        <v>139</v>
      </c>
      <c r="B142" s="4" t="str">
        <f t="shared" si="2"/>
        <v>0101</v>
      </c>
      <c r="C142" s="5" t="s">
        <v>8</v>
      </c>
      <c r="D142" s="4" t="str">
        <f>"孙法好"</f>
        <v>孙法好</v>
      </c>
      <c r="E142" s="4" t="s">
        <v>147</v>
      </c>
      <c r="F142" s="5"/>
    </row>
    <row r="143" ht="30" customHeight="1" spans="1:6">
      <c r="A143" s="4">
        <v>140</v>
      </c>
      <c r="B143" s="4" t="str">
        <f t="shared" si="2"/>
        <v>0101</v>
      </c>
      <c r="C143" s="5" t="s">
        <v>8</v>
      </c>
      <c r="D143" s="4" t="str">
        <f>"蔡媛媛"</f>
        <v>蔡媛媛</v>
      </c>
      <c r="E143" s="4" t="s">
        <v>148</v>
      </c>
      <c r="F143" s="5"/>
    </row>
    <row r="144" ht="30" customHeight="1" spans="1:6">
      <c r="A144" s="4">
        <v>141</v>
      </c>
      <c r="B144" s="4" t="str">
        <f t="shared" si="2"/>
        <v>0101</v>
      </c>
      <c r="C144" s="5" t="s">
        <v>8</v>
      </c>
      <c r="D144" s="4" t="str">
        <f>"侯凤交"</f>
        <v>侯凤交</v>
      </c>
      <c r="E144" s="4" t="s">
        <v>149</v>
      </c>
      <c r="F144" s="5"/>
    </row>
    <row r="145" ht="30" customHeight="1" spans="1:6">
      <c r="A145" s="4">
        <v>142</v>
      </c>
      <c r="B145" s="4" t="str">
        <f t="shared" si="2"/>
        <v>0101</v>
      </c>
      <c r="C145" s="5" t="s">
        <v>8</v>
      </c>
      <c r="D145" s="4" t="str">
        <f>"陈婷"</f>
        <v>陈婷</v>
      </c>
      <c r="E145" s="4" t="s">
        <v>150</v>
      </c>
      <c r="F145" s="5"/>
    </row>
    <row r="146" ht="30" customHeight="1" spans="1:6">
      <c r="A146" s="4">
        <v>143</v>
      </c>
      <c r="B146" s="4" t="str">
        <f t="shared" si="2"/>
        <v>0101</v>
      </c>
      <c r="C146" s="5" t="s">
        <v>8</v>
      </c>
      <c r="D146" s="4" t="str">
        <f>"黎经莲"</f>
        <v>黎经莲</v>
      </c>
      <c r="E146" s="4" t="s">
        <v>151</v>
      </c>
      <c r="F146" s="5"/>
    </row>
    <row r="147" ht="30" customHeight="1" spans="1:6">
      <c r="A147" s="4">
        <v>144</v>
      </c>
      <c r="B147" s="4" t="str">
        <f t="shared" si="2"/>
        <v>0101</v>
      </c>
      <c r="C147" s="5" t="s">
        <v>8</v>
      </c>
      <c r="D147" s="4" t="str">
        <f>"陈永萍"</f>
        <v>陈永萍</v>
      </c>
      <c r="E147" s="4" t="s">
        <v>152</v>
      </c>
      <c r="F147" s="5"/>
    </row>
    <row r="148" ht="30" customHeight="1" spans="1:6">
      <c r="A148" s="4">
        <v>145</v>
      </c>
      <c r="B148" s="4" t="str">
        <f t="shared" si="2"/>
        <v>0101</v>
      </c>
      <c r="C148" s="5" t="s">
        <v>8</v>
      </c>
      <c r="D148" s="4" t="str">
        <f>"邢秋霞"</f>
        <v>邢秋霞</v>
      </c>
      <c r="E148" s="4" t="s">
        <v>153</v>
      </c>
      <c r="F148" s="5"/>
    </row>
    <row r="149" ht="30" customHeight="1" spans="1:6">
      <c r="A149" s="4">
        <v>146</v>
      </c>
      <c r="B149" s="4" t="str">
        <f t="shared" si="2"/>
        <v>0101</v>
      </c>
      <c r="C149" s="5" t="s">
        <v>8</v>
      </c>
      <c r="D149" s="4" t="str">
        <f>"陈丽蓝"</f>
        <v>陈丽蓝</v>
      </c>
      <c r="E149" s="4" t="s">
        <v>154</v>
      </c>
      <c r="F149" s="5"/>
    </row>
    <row r="150" ht="30" customHeight="1" spans="1:6">
      <c r="A150" s="4">
        <v>147</v>
      </c>
      <c r="B150" s="4" t="str">
        <f t="shared" si="2"/>
        <v>0101</v>
      </c>
      <c r="C150" s="5" t="s">
        <v>8</v>
      </c>
      <c r="D150" s="4" t="str">
        <f>"吴芳婷"</f>
        <v>吴芳婷</v>
      </c>
      <c r="E150" s="4" t="s">
        <v>155</v>
      </c>
      <c r="F150" s="5"/>
    </row>
    <row r="151" ht="30" customHeight="1" spans="1:6">
      <c r="A151" s="4">
        <v>148</v>
      </c>
      <c r="B151" s="4" t="str">
        <f t="shared" si="2"/>
        <v>0101</v>
      </c>
      <c r="C151" s="5" t="s">
        <v>8</v>
      </c>
      <c r="D151" s="4" t="str">
        <f>"李尚妹"</f>
        <v>李尚妹</v>
      </c>
      <c r="E151" s="4" t="s">
        <v>156</v>
      </c>
      <c r="F151" s="5"/>
    </row>
    <row r="152" ht="30" customHeight="1" spans="1:6">
      <c r="A152" s="4">
        <v>149</v>
      </c>
      <c r="B152" s="4" t="str">
        <f t="shared" si="2"/>
        <v>0101</v>
      </c>
      <c r="C152" s="5" t="s">
        <v>8</v>
      </c>
      <c r="D152" s="4" t="str">
        <f>"孙雅琳"</f>
        <v>孙雅琳</v>
      </c>
      <c r="E152" s="4" t="s">
        <v>157</v>
      </c>
      <c r="F152" s="5"/>
    </row>
    <row r="153" ht="30" customHeight="1" spans="1:6">
      <c r="A153" s="4">
        <v>150</v>
      </c>
      <c r="B153" s="4" t="str">
        <f t="shared" si="2"/>
        <v>0101</v>
      </c>
      <c r="C153" s="5" t="s">
        <v>8</v>
      </c>
      <c r="D153" s="4" t="str">
        <f>"吴秀英"</f>
        <v>吴秀英</v>
      </c>
      <c r="E153" s="4" t="s">
        <v>158</v>
      </c>
      <c r="F153" s="5"/>
    </row>
    <row r="154" ht="30" customHeight="1" spans="1:6">
      <c r="A154" s="4">
        <v>151</v>
      </c>
      <c r="B154" s="4" t="str">
        <f t="shared" si="2"/>
        <v>0101</v>
      </c>
      <c r="C154" s="5" t="s">
        <v>8</v>
      </c>
      <c r="D154" s="4" t="str">
        <f>"夏小娟"</f>
        <v>夏小娟</v>
      </c>
      <c r="E154" s="4" t="s">
        <v>159</v>
      </c>
      <c r="F154" s="5"/>
    </row>
    <row r="155" ht="30" customHeight="1" spans="1:6">
      <c r="A155" s="4">
        <v>152</v>
      </c>
      <c r="B155" s="4" t="str">
        <f t="shared" si="2"/>
        <v>0101</v>
      </c>
      <c r="C155" s="5" t="s">
        <v>8</v>
      </c>
      <c r="D155" s="4" t="str">
        <f>"邢孔芸"</f>
        <v>邢孔芸</v>
      </c>
      <c r="E155" s="4" t="s">
        <v>160</v>
      </c>
      <c r="F155" s="5"/>
    </row>
    <row r="156" ht="30" customHeight="1" spans="1:6">
      <c r="A156" s="4">
        <v>153</v>
      </c>
      <c r="B156" s="4" t="str">
        <f t="shared" si="2"/>
        <v>0101</v>
      </c>
      <c r="C156" s="5" t="s">
        <v>8</v>
      </c>
      <c r="D156" s="4" t="str">
        <f>"周岐珠"</f>
        <v>周岐珠</v>
      </c>
      <c r="E156" s="4" t="s">
        <v>161</v>
      </c>
      <c r="F156" s="5"/>
    </row>
    <row r="157" ht="30" customHeight="1" spans="1:6">
      <c r="A157" s="4">
        <v>154</v>
      </c>
      <c r="B157" s="4" t="str">
        <f t="shared" si="2"/>
        <v>0101</v>
      </c>
      <c r="C157" s="5" t="s">
        <v>8</v>
      </c>
      <c r="D157" s="4" t="str">
        <f>"孙永清"</f>
        <v>孙永清</v>
      </c>
      <c r="E157" s="4" t="s">
        <v>162</v>
      </c>
      <c r="F157" s="5"/>
    </row>
    <row r="158" ht="30" customHeight="1" spans="1:6">
      <c r="A158" s="4">
        <v>155</v>
      </c>
      <c r="B158" s="4" t="str">
        <f t="shared" si="2"/>
        <v>0101</v>
      </c>
      <c r="C158" s="5" t="s">
        <v>8</v>
      </c>
      <c r="D158" s="4" t="str">
        <f>"文连凤"</f>
        <v>文连凤</v>
      </c>
      <c r="E158" s="4" t="s">
        <v>163</v>
      </c>
      <c r="F158" s="5"/>
    </row>
    <row r="159" ht="30" customHeight="1" spans="1:6">
      <c r="A159" s="4">
        <v>156</v>
      </c>
      <c r="B159" s="4" t="str">
        <f t="shared" si="2"/>
        <v>0101</v>
      </c>
      <c r="C159" s="5" t="s">
        <v>8</v>
      </c>
      <c r="D159" s="4" t="str">
        <f>"吴桥"</f>
        <v>吴桥</v>
      </c>
      <c r="E159" s="4" t="s">
        <v>164</v>
      </c>
      <c r="F159" s="5"/>
    </row>
    <row r="160" ht="30" customHeight="1" spans="1:6">
      <c r="A160" s="4">
        <v>157</v>
      </c>
      <c r="B160" s="4" t="str">
        <f t="shared" si="2"/>
        <v>0101</v>
      </c>
      <c r="C160" s="5" t="s">
        <v>8</v>
      </c>
      <c r="D160" s="4" t="str">
        <f>"周华婷"</f>
        <v>周华婷</v>
      </c>
      <c r="E160" s="4" t="s">
        <v>165</v>
      </c>
      <c r="F160" s="5"/>
    </row>
    <row r="161" ht="30" customHeight="1" spans="1:6">
      <c r="A161" s="4">
        <v>158</v>
      </c>
      <c r="B161" s="4" t="str">
        <f t="shared" si="2"/>
        <v>0101</v>
      </c>
      <c r="C161" s="5" t="s">
        <v>8</v>
      </c>
      <c r="D161" s="4" t="str">
        <f>"符小盼"</f>
        <v>符小盼</v>
      </c>
      <c r="E161" s="4" t="s">
        <v>166</v>
      </c>
      <c r="F161" s="5"/>
    </row>
    <row r="162" ht="30" customHeight="1" spans="1:6">
      <c r="A162" s="4">
        <v>159</v>
      </c>
      <c r="B162" s="4" t="str">
        <f t="shared" si="2"/>
        <v>0101</v>
      </c>
      <c r="C162" s="5" t="s">
        <v>8</v>
      </c>
      <c r="D162" s="4" t="str">
        <f>"杨文艳"</f>
        <v>杨文艳</v>
      </c>
      <c r="E162" s="4" t="s">
        <v>167</v>
      </c>
      <c r="F162" s="5"/>
    </row>
    <row r="163" ht="30" customHeight="1" spans="1:6">
      <c r="A163" s="4">
        <v>160</v>
      </c>
      <c r="B163" s="4" t="str">
        <f t="shared" si="2"/>
        <v>0101</v>
      </c>
      <c r="C163" s="5" t="s">
        <v>8</v>
      </c>
      <c r="D163" s="4" t="str">
        <f>"陈佳云"</f>
        <v>陈佳云</v>
      </c>
      <c r="E163" s="4" t="s">
        <v>168</v>
      </c>
      <c r="F163" s="5"/>
    </row>
    <row r="164" ht="30" customHeight="1" spans="1:6">
      <c r="A164" s="4">
        <v>161</v>
      </c>
      <c r="B164" s="4" t="str">
        <f t="shared" si="2"/>
        <v>0101</v>
      </c>
      <c r="C164" s="5" t="s">
        <v>8</v>
      </c>
      <c r="D164" s="4" t="str">
        <f>"陈泰燕"</f>
        <v>陈泰燕</v>
      </c>
      <c r="E164" s="4" t="s">
        <v>169</v>
      </c>
      <c r="F164" s="5"/>
    </row>
    <row r="165" ht="30" customHeight="1" spans="1:6">
      <c r="A165" s="4">
        <v>162</v>
      </c>
      <c r="B165" s="4" t="str">
        <f t="shared" si="2"/>
        <v>0101</v>
      </c>
      <c r="C165" s="5" t="s">
        <v>8</v>
      </c>
      <c r="D165" s="4" t="str">
        <f>"吴太娜"</f>
        <v>吴太娜</v>
      </c>
      <c r="E165" s="4" t="s">
        <v>170</v>
      </c>
      <c r="F165" s="5"/>
    </row>
    <row r="166" ht="30" customHeight="1" spans="1:6">
      <c r="A166" s="4">
        <v>163</v>
      </c>
      <c r="B166" s="4" t="str">
        <f t="shared" si="2"/>
        <v>0101</v>
      </c>
      <c r="C166" s="5" t="s">
        <v>8</v>
      </c>
      <c r="D166" s="4" t="str">
        <f>"李玉菊"</f>
        <v>李玉菊</v>
      </c>
      <c r="E166" s="4" t="s">
        <v>171</v>
      </c>
      <c r="F166" s="5"/>
    </row>
    <row r="167" ht="30" customHeight="1" spans="1:6">
      <c r="A167" s="4">
        <v>164</v>
      </c>
      <c r="B167" s="4" t="str">
        <f t="shared" si="2"/>
        <v>0101</v>
      </c>
      <c r="C167" s="5" t="s">
        <v>8</v>
      </c>
      <c r="D167" s="4" t="str">
        <f>"邢火妙"</f>
        <v>邢火妙</v>
      </c>
      <c r="E167" s="4" t="s">
        <v>172</v>
      </c>
      <c r="F167" s="5"/>
    </row>
    <row r="168" ht="30" customHeight="1" spans="1:6">
      <c r="A168" s="4">
        <v>165</v>
      </c>
      <c r="B168" s="4" t="str">
        <f t="shared" si="2"/>
        <v>0101</v>
      </c>
      <c r="C168" s="5" t="s">
        <v>8</v>
      </c>
      <c r="D168" s="4" t="str">
        <f>"林倩倩"</f>
        <v>林倩倩</v>
      </c>
      <c r="E168" s="4" t="s">
        <v>173</v>
      </c>
      <c r="F168" s="5"/>
    </row>
    <row r="169" ht="30" customHeight="1" spans="1:6">
      <c r="A169" s="4">
        <v>166</v>
      </c>
      <c r="B169" s="4" t="str">
        <f t="shared" si="2"/>
        <v>0101</v>
      </c>
      <c r="C169" s="5" t="s">
        <v>8</v>
      </c>
      <c r="D169" s="4" t="str">
        <f>"陈举芸"</f>
        <v>陈举芸</v>
      </c>
      <c r="E169" s="4" t="s">
        <v>174</v>
      </c>
      <c r="F169" s="5"/>
    </row>
    <row r="170" ht="30" customHeight="1" spans="1:6">
      <c r="A170" s="4">
        <v>167</v>
      </c>
      <c r="B170" s="4" t="str">
        <f t="shared" si="2"/>
        <v>0101</v>
      </c>
      <c r="C170" s="5" t="s">
        <v>8</v>
      </c>
      <c r="D170" s="4" t="str">
        <f>"陈秋玉"</f>
        <v>陈秋玉</v>
      </c>
      <c r="E170" s="4" t="s">
        <v>175</v>
      </c>
      <c r="F170" s="5"/>
    </row>
    <row r="171" ht="30" customHeight="1" spans="1:6">
      <c r="A171" s="4">
        <v>168</v>
      </c>
      <c r="B171" s="4" t="str">
        <f t="shared" si="2"/>
        <v>0101</v>
      </c>
      <c r="C171" s="5" t="s">
        <v>8</v>
      </c>
      <c r="D171" s="4" t="str">
        <f>"吴日婷"</f>
        <v>吴日婷</v>
      </c>
      <c r="E171" s="4" t="s">
        <v>176</v>
      </c>
      <c r="F171" s="5"/>
    </row>
    <row r="172" ht="30" customHeight="1" spans="1:6">
      <c r="A172" s="4">
        <v>169</v>
      </c>
      <c r="B172" s="4" t="str">
        <f t="shared" si="2"/>
        <v>0101</v>
      </c>
      <c r="C172" s="5" t="s">
        <v>8</v>
      </c>
      <c r="D172" s="4" t="str">
        <f>"蔡美玲"</f>
        <v>蔡美玲</v>
      </c>
      <c r="E172" s="4" t="s">
        <v>177</v>
      </c>
      <c r="F172" s="5"/>
    </row>
    <row r="173" ht="30" customHeight="1" spans="1:6">
      <c r="A173" s="4">
        <v>170</v>
      </c>
      <c r="B173" s="4" t="str">
        <f t="shared" si="2"/>
        <v>0101</v>
      </c>
      <c r="C173" s="5" t="s">
        <v>8</v>
      </c>
      <c r="D173" s="4" t="str">
        <f>"蔡明珠"</f>
        <v>蔡明珠</v>
      </c>
      <c r="E173" s="4" t="s">
        <v>178</v>
      </c>
      <c r="F173" s="5"/>
    </row>
    <row r="174" ht="30" customHeight="1" spans="1:6">
      <c r="A174" s="4">
        <v>171</v>
      </c>
      <c r="B174" s="4" t="str">
        <f t="shared" si="2"/>
        <v>0101</v>
      </c>
      <c r="C174" s="5" t="s">
        <v>8</v>
      </c>
      <c r="D174" s="4" t="str">
        <f>"钟贤璐"</f>
        <v>钟贤璐</v>
      </c>
      <c r="E174" s="4" t="s">
        <v>179</v>
      </c>
      <c r="F174" s="5"/>
    </row>
    <row r="175" ht="30" customHeight="1" spans="1:6">
      <c r="A175" s="4">
        <v>172</v>
      </c>
      <c r="B175" s="4" t="str">
        <f t="shared" si="2"/>
        <v>0101</v>
      </c>
      <c r="C175" s="5" t="s">
        <v>8</v>
      </c>
      <c r="D175" s="4" t="str">
        <f>"吉雅姿"</f>
        <v>吉雅姿</v>
      </c>
      <c r="E175" s="4" t="s">
        <v>180</v>
      </c>
      <c r="F175" s="5"/>
    </row>
    <row r="176" ht="30" customHeight="1" spans="1:6">
      <c r="A176" s="4">
        <v>173</v>
      </c>
      <c r="B176" s="4" t="str">
        <f t="shared" si="2"/>
        <v>0101</v>
      </c>
      <c r="C176" s="5" t="s">
        <v>8</v>
      </c>
      <c r="D176" s="4" t="str">
        <f>"黄垂慧"</f>
        <v>黄垂慧</v>
      </c>
      <c r="E176" s="4" t="s">
        <v>181</v>
      </c>
      <c r="F176" s="5"/>
    </row>
    <row r="177" ht="30" customHeight="1" spans="1:6">
      <c r="A177" s="4">
        <v>174</v>
      </c>
      <c r="B177" s="4" t="str">
        <f t="shared" si="2"/>
        <v>0101</v>
      </c>
      <c r="C177" s="5" t="s">
        <v>8</v>
      </c>
      <c r="D177" s="4" t="str">
        <f>"吴童童"</f>
        <v>吴童童</v>
      </c>
      <c r="E177" s="4" t="s">
        <v>182</v>
      </c>
      <c r="F177" s="5"/>
    </row>
    <row r="178" ht="30" customHeight="1" spans="1:6">
      <c r="A178" s="4">
        <v>175</v>
      </c>
      <c r="B178" s="4" t="str">
        <f t="shared" si="2"/>
        <v>0101</v>
      </c>
      <c r="C178" s="5" t="s">
        <v>8</v>
      </c>
      <c r="D178" s="4" t="str">
        <f>"陈坪"</f>
        <v>陈坪</v>
      </c>
      <c r="E178" s="4" t="s">
        <v>183</v>
      </c>
      <c r="F178" s="5"/>
    </row>
    <row r="179" ht="30" customHeight="1" spans="1:6">
      <c r="A179" s="4">
        <v>176</v>
      </c>
      <c r="B179" s="4" t="str">
        <f t="shared" si="2"/>
        <v>0101</v>
      </c>
      <c r="C179" s="5" t="s">
        <v>8</v>
      </c>
      <c r="D179" s="4" t="str">
        <f>"汪春瑞"</f>
        <v>汪春瑞</v>
      </c>
      <c r="E179" s="4" t="s">
        <v>184</v>
      </c>
      <c r="F179" s="5"/>
    </row>
    <row r="180" ht="30" customHeight="1" spans="1:6">
      <c r="A180" s="4">
        <v>177</v>
      </c>
      <c r="B180" s="4" t="str">
        <f t="shared" si="2"/>
        <v>0101</v>
      </c>
      <c r="C180" s="5" t="s">
        <v>8</v>
      </c>
      <c r="D180" s="4" t="str">
        <f>"罗彬"</f>
        <v>罗彬</v>
      </c>
      <c r="E180" s="4" t="s">
        <v>185</v>
      </c>
      <c r="F180" s="5"/>
    </row>
    <row r="181" ht="30" customHeight="1" spans="1:6">
      <c r="A181" s="4">
        <v>178</v>
      </c>
      <c r="B181" s="4" t="str">
        <f t="shared" si="2"/>
        <v>0101</v>
      </c>
      <c r="C181" s="5" t="s">
        <v>8</v>
      </c>
      <c r="D181" s="4" t="str">
        <f>"周日荟"</f>
        <v>周日荟</v>
      </c>
      <c r="E181" s="4" t="s">
        <v>186</v>
      </c>
      <c r="F181" s="5"/>
    </row>
    <row r="182" ht="30" customHeight="1" spans="1:6">
      <c r="A182" s="4">
        <v>179</v>
      </c>
      <c r="B182" s="4" t="str">
        <f t="shared" si="2"/>
        <v>0101</v>
      </c>
      <c r="C182" s="5" t="s">
        <v>8</v>
      </c>
      <c r="D182" s="4" t="str">
        <f>"朱发庚"</f>
        <v>朱发庚</v>
      </c>
      <c r="E182" s="4" t="s">
        <v>187</v>
      </c>
      <c r="F182" s="5"/>
    </row>
    <row r="183" ht="30" customHeight="1" spans="1:6">
      <c r="A183" s="4">
        <v>180</v>
      </c>
      <c r="B183" s="4" t="str">
        <f t="shared" si="2"/>
        <v>0101</v>
      </c>
      <c r="C183" s="5" t="s">
        <v>8</v>
      </c>
      <c r="D183" s="4" t="str">
        <f>"许珈宁"</f>
        <v>许珈宁</v>
      </c>
      <c r="E183" s="4" t="s">
        <v>188</v>
      </c>
      <c r="F183" s="5"/>
    </row>
    <row r="184" ht="30" customHeight="1" spans="1:6">
      <c r="A184" s="4">
        <v>181</v>
      </c>
      <c r="B184" s="4" t="str">
        <f t="shared" si="2"/>
        <v>0101</v>
      </c>
      <c r="C184" s="5" t="s">
        <v>8</v>
      </c>
      <c r="D184" s="4" t="str">
        <f>"文初丹"</f>
        <v>文初丹</v>
      </c>
      <c r="E184" s="4" t="s">
        <v>189</v>
      </c>
      <c r="F184" s="5"/>
    </row>
    <row r="185" ht="30" customHeight="1" spans="1:6">
      <c r="A185" s="4">
        <v>182</v>
      </c>
      <c r="B185" s="4" t="str">
        <f t="shared" si="2"/>
        <v>0101</v>
      </c>
      <c r="C185" s="5" t="s">
        <v>8</v>
      </c>
      <c r="D185" s="4" t="str">
        <f>"罗海顺"</f>
        <v>罗海顺</v>
      </c>
      <c r="E185" s="4" t="s">
        <v>190</v>
      </c>
      <c r="F185" s="5"/>
    </row>
    <row r="186" ht="30" customHeight="1" spans="1:6">
      <c r="A186" s="4">
        <v>183</v>
      </c>
      <c r="B186" s="4" t="str">
        <f t="shared" si="2"/>
        <v>0101</v>
      </c>
      <c r="C186" s="5" t="s">
        <v>8</v>
      </c>
      <c r="D186" s="4" t="str">
        <f>"罗爽"</f>
        <v>罗爽</v>
      </c>
      <c r="E186" s="4" t="s">
        <v>191</v>
      </c>
      <c r="F186" s="5"/>
    </row>
    <row r="187" ht="30" customHeight="1" spans="1:6">
      <c r="A187" s="4">
        <v>184</v>
      </c>
      <c r="B187" s="4" t="str">
        <f t="shared" si="2"/>
        <v>0101</v>
      </c>
      <c r="C187" s="5" t="s">
        <v>8</v>
      </c>
      <c r="D187" s="4" t="str">
        <f>"麦海学"</f>
        <v>麦海学</v>
      </c>
      <c r="E187" s="4" t="s">
        <v>192</v>
      </c>
      <c r="F187" s="5"/>
    </row>
    <row r="188" ht="30" customHeight="1" spans="1:6">
      <c r="A188" s="4">
        <v>185</v>
      </c>
      <c r="B188" s="4" t="str">
        <f t="shared" si="2"/>
        <v>0101</v>
      </c>
      <c r="C188" s="5" t="s">
        <v>8</v>
      </c>
      <c r="D188" s="4" t="str">
        <f>"王宝"</f>
        <v>王宝</v>
      </c>
      <c r="E188" s="4" t="s">
        <v>193</v>
      </c>
      <c r="F188" s="5"/>
    </row>
    <row r="189" ht="30" customHeight="1" spans="1:6">
      <c r="A189" s="4">
        <v>186</v>
      </c>
      <c r="B189" s="4" t="str">
        <f t="shared" si="2"/>
        <v>0101</v>
      </c>
      <c r="C189" s="5" t="s">
        <v>8</v>
      </c>
      <c r="D189" s="4" t="str">
        <f>"朱晓薇"</f>
        <v>朱晓薇</v>
      </c>
      <c r="E189" s="4" t="s">
        <v>194</v>
      </c>
      <c r="F189" s="5"/>
    </row>
    <row r="190" ht="30" customHeight="1" spans="1:6">
      <c r="A190" s="4">
        <v>187</v>
      </c>
      <c r="B190" s="4" t="str">
        <f t="shared" si="2"/>
        <v>0101</v>
      </c>
      <c r="C190" s="5" t="s">
        <v>8</v>
      </c>
      <c r="D190" s="4" t="str">
        <f>"吴晓晴"</f>
        <v>吴晓晴</v>
      </c>
      <c r="E190" s="4" t="s">
        <v>195</v>
      </c>
      <c r="F190" s="5"/>
    </row>
    <row r="191" ht="30" customHeight="1" spans="1:6">
      <c r="A191" s="4">
        <v>188</v>
      </c>
      <c r="B191" s="4" t="str">
        <f t="shared" si="2"/>
        <v>0101</v>
      </c>
      <c r="C191" s="5" t="s">
        <v>8</v>
      </c>
      <c r="D191" s="4" t="str">
        <f>"邢书真"</f>
        <v>邢书真</v>
      </c>
      <c r="E191" s="4" t="s">
        <v>196</v>
      </c>
      <c r="F191" s="5"/>
    </row>
    <row r="192" ht="30" customHeight="1" spans="1:6">
      <c r="A192" s="4">
        <v>189</v>
      </c>
      <c r="B192" s="4" t="str">
        <f t="shared" si="2"/>
        <v>0101</v>
      </c>
      <c r="C192" s="5" t="s">
        <v>8</v>
      </c>
      <c r="D192" s="4" t="str">
        <f>"邢雪玲"</f>
        <v>邢雪玲</v>
      </c>
      <c r="E192" s="4" t="s">
        <v>197</v>
      </c>
      <c r="F192" s="5"/>
    </row>
    <row r="193" ht="30" customHeight="1" spans="1:6">
      <c r="A193" s="4">
        <v>190</v>
      </c>
      <c r="B193" s="4" t="str">
        <f t="shared" si="2"/>
        <v>0101</v>
      </c>
      <c r="C193" s="5" t="s">
        <v>8</v>
      </c>
      <c r="D193" s="4" t="str">
        <f>"邢景彦"</f>
        <v>邢景彦</v>
      </c>
      <c r="E193" s="4" t="s">
        <v>198</v>
      </c>
      <c r="F193" s="5"/>
    </row>
    <row r="194" ht="30" customHeight="1" spans="1:6">
      <c r="A194" s="4">
        <v>191</v>
      </c>
      <c r="B194" s="4" t="str">
        <f t="shared" si="2"/>
        <v>0101</v>
      </c>
      <c r="C194" s="5" t="s">
        <v>8</v>
      </c>
      <c r="D194" s="4" t="str">
        <f>"林云芳"</f>
        <v>林云芳</v>
      </c>
      <c r="E194" s="4" t="s">
        <v>199</v>
      </c>
      <c r="F194" s="5"/>
    </row>
    <row r="195" ht="30" customHeight="1" spans="1:6">
      <c r="A195" s="4">
        <v>192</v>
      </c>
      <c r="B195" s="4" t="str">
        <f t="shared" si="2"/>
        <v>0101</v>
      </c>
      <c r="C195" s="5" t="s">
        <v>8</v>
      </c>
      <c r="D195" s="4" t="str">
        <f>"朱宣憓"</f>
        <v>朱宣憓</v>
      </c>
      <c r="E195" s="4" t="s">
        <v>200</v>
      </c>
      <c r="F195" s="5"/>
    </row>
    <row r="196" ht="30" customHeight="1" spans="1:6">
      <c r="A196" s="4">
        <v>193</v>
      </c>
      <c r="B196" s="4" t="str">
        <f t="shared" ref="B196:B259" si="3">"0101"</f>
        <v>0101</v>
      </c>
      <c r="C196" s="5" t="s">
        <v>8</v>
      </c>
      <c r="D196" s="4" t="str">
        <f>"符武苗"</f>
        <v>符武苗</v>
      </c>
      <c r="E196" s="4" t="s">
        <v>201</v>
      </c>
      <c r="F196" s="5"/>
    </row>
    <row r="197" ht="30" customHeight="1" spans="1:6">
      <c r="A197" s="4">
        <v>194</v>
      </c>
      <c r="B197" s="4" t="str">
        <f t="shared" si="3"/>
        <v>0101</v>
      </c>
      <c r="C197" s="5" t="s">
        <v>8</v>
      </c>
      <c r="D197" s="4" t="str">
        <f>"王子淳"</f>
        <v>王子淳</v>
      </c>
      <c r="E197" s="4" t="s">
        <v>202</v>
      </c>
      <c r="F197" s="5"/>
    </row>
    <row r="198" ht="30" customHeight="1" spans="1:6">
      <c r="A198" s="4">
        <v>195</v>
      </c>
      <c r="B198" s="4" t="str">
        <f t="shared" si="3"/>
        <v>0101</v>
      </c>
      <c r="C198" s="5" t="s">
        <v>8</v>
      </c>
      <c r="D198" s="4" t="str">
        <f>"沈银星"</f>
        <v>沈银星</v>
      </c>
      <c r="E198" s="4" t="s">
        <v>203</v>
      </c>
      <c r="F198" s="5"/>
    </row>
    <row r="199" ht="30" customHeight="1" spans="1:6">
      <c r="A199" s="4">
        <v>196</v>
      </c>
      <c r="B199" s="4" t="str">
        <f t="shared" si="3"/>
        <v>0101</v>
      </c>
      <c r="C199" s="5" t="s">
        <v>8</v>
      </c>
      <c r="D199" s="4" t="str">
        <f>"蒙淑雅"</f>
        <v>蒙淑雅</v>
      </c>
      <c r="E199" s="4" t="s">
        <v>204</v>
      </c>
      <c r="F199" s="5"/>
    </row>
    <row r="200" ht="30" customHeight="1" spans="1:6">
      <c r="A200" s="4">
        <v>197</v>
      </c>
      <c r="B200" s="4" t="str">
        <f t="shared" si="3"/>
        <v>0101</v>
      </c>
      <c r="C200" s="5" t="s">
        <v>8</v>
      </c>
      <c r="D200" s="4" t="str">
        <f>"石春夏"</f>
        <v>石春夏</v>
      </c>
      <c r="E200" s="4" t="s">
        <v>205</v>
      </c>
      <c r="F200" s="5"/>
    </row>
    <row r="201" ht="30" customHeight="1" spans="1:6">
      <c r="A201" s="4">
        <v>198</v>
      </c>
      <c r="B201" s="4" t="str">
        <f t="shared" si="3"/>
        <v>0101</v>
      </c>
      <c r="C201" s="5" t="s">
        <v>8</v>
      </c>
      <c r="D201" s="4" t="str">
        <f>"陈垂柳"</f>
        <v>陈垂柳</v>
      </c>
      <c r="E201" s="4" t="s">
        <v>206</v>
      </c>
      <c r="F201" s="5"/>
    </row>
    <row r="202" ht="30" customHeight="1" spans="1:6">
      <c r="A202" s="4">
        <v>199</v>
      </c>
      <c r="B202" s="4" t="str">
        <f t="shared" si="3"/>
        <v>0101</v>
      </c>
      <c r="C202" s="5" t="s">
        <v>8</v>
      </c>
      <c r="D202" s="4" t="str">
        <f>"郑勋逍"</f>
        <v>郑勋逍</v>
      </c>
      <c r="E202" s="4" t="s">
        <v>207</v>
      </c>
      <c r="F202" s="5"/>
    </row>
    <row r="203" ht="30" customHeight="1" spans="1:6">
      <c r="A203" s="4">
        <v>200</v>
      </c>
      <c r="B203" s="4" t="str">
        <f t="shared" si="3"/>
        <v>0101</v>
      </c>
      <c r="C203" s="5" t="s">
        <v>8</v>
      </c>
      <c r="D203" s="4" t="str">
        <f>"潘珍"</f>
        <v>潘珍</v>
      </c>
      <c r="E203" s="4" t="s">
        <v>208</v>
      </c>
      <c r="F203" s="5"/>
    </row>
    <row r="204" ht="30" customHeight="1" spans="1:6">
      <c r="A204" s="4">
        <v>201</v>
      </c>
      <c r="B204" s="4" t="str">
        <f t="shared" si="3"/>
        <v>0101</v>
      </c>
      <c r="C204" s="5" t="s">
        <v>8</v>
      </c>
      <c r="D204" s="4" t="str">
        <f>"黄智"</f>
        <v>黄智</v>
      </c>
      <c r="E204" s="4" t="s">
        <v>209</v>
      </c>
      <c r="F204" s="5"/>
    </row>
    <row r="205" ht="30" customHeight="1" spans="1:6">
      <c r="A205" s="4">
        <v>202</v>
      </c>
      <c r="B205" s="4" t="str">
        <f t="shared" si="3"/>
        <v>0101</v>
      </c>
      <c r="C205" s="5" t="s">
        <v>8</v>
      </c>
      <c r="D205" s="4" t="str">
        <f>"韦家容"</f>
        <v>韦家容</v>
      </c>
      <c r="E205" s="4" t="s">
        <v>210</v>
      </c>
      <c r="F205" s="5"/>
    </row>
    <row r="206" ht="30" customHeight="1" spans="1:6">
      <c r="A206" s="4">
        <v>203</v>
      </c>
      <c r="B206" s="4" t="str">
        <f t="shared" si="3"/>
        <v>0101</v>
      </c>
      <c r="C206" s="5" t="s">
        <v>8</v>
      </c>
      <c r="D206" s="4" t="str">
        <f>"符世姑"</f>
        <v>符世姑</v>
      </c>
      <c r="E206" s="4" t="s">
        <v>211</v>
      </c>
      <c r="F206" s="5"/>
    </row>
    <row r="207" ht="30" customHeight="1" spans="1:6">
      <c r="A207" s="4">
        <v>204</v>
      </c>
      <c r="B207" s="4" t="str">
        <f t="shared" si="3"/>
        <v>0101</v>
      </c>
      <c r="C207" s="5" t="s">
        <v>8</v>
      </c>
      <c r="D207" s="4" t="str">
        <f>"吴贞优"</f>
        <v>吴贞优</v>
      </c>
      <c r="E207" s="4" t="s">
        <v>212</v>
      </c>
      <c r="F207" s="5"/>
    </row>
    <row r="208" ht="30" customHeight="1" spans="1:6">
      <c r="A208" s="4">
        <v>205</v>
      </c>
      <c r="B208" s="4" t="str">
        <f t="shared" si="3"/>
        <v>0101</v>
      </c>
      <c r="C208" s="5" t="s">
        <v>8</v>
      </c>
      <c r="D208" s="4" t="str">
        <f>"罗才禹"</f>
        <v>罗才禹</v>
      </c>
      <c r="E208" s="4" t="s">
        <v>213</v>
      </c>
      <c r="F208" s="5"/>
    </row>
    <row r="209" ht="30" customHeight="1" spans="1:6">
      <c r="A209" s="4">
        <v>206</v>
      </c>
      <c r="B209" s="4" t="str">
        <f t="shared" si="3"/>
        <v>0101</v>
      </c>
      <c r="C209" s="5" t="s">
        <v>8</v>
      </c>
      <c r="D209" s="4" t="str">
        <f>"钟进霞"</f>
        <v>钟进霞</v>
      </c>
      <c r="E209" s="4" t="s">
        <v>214</v>
      </c>
      <c r="F209" s="5"/>
    </row>
    <row r="210" ht="30" customHeight="1" spans="1:6">
      <c r="A210" s="4">
        <v>207</v>
      </c>
      <c r="B210" s="4" t="str">
        <f t="shared" si="3"/>
        <v>0101</v>
      </c>
      <c r="C210" s="5" t="s">
        <v>8</v>
      </c>
      <c r="D210" s="4" t="str">
        <f>"冯周璐"</f>
        <v>冯周璐</v>
      </c>
      <c r="E210" s="4" t="s">
        <v>215</v>
      </c>
      <c r="F210" s="5"/>
    </row>
    <row r="211" ht="30" customHeight="1" spans="1:6">
      <c r="A211" s="4">
        <v>208</v>
      </c>
      <c r="B211" s="4" t="str">
        <f t="shared" si="3"/>
        <v>0101</v>
      </c>
      <c r="C211" s="5" t="s">
        <v>8</v>
      </c>
      <c r="D211" s="4" t="str">
        <f>"王绅博"</f>
        <v>王绅博</v>
      </c>
      <c r="E211" s="4" t="s">
        <v>216</v>
      </c>
      <c r="F211" s="5"/>
    </row>
    <row r="212" ht="30" customHeight="1" spans="1:6">
      <c r="A212" s="4">
        <v>209</v>
      </c>
      <c r="B212" s="4" t="str">
        <f t="shared" si="3"/>
        <v>0101</v>
      </c>
      <c r="C212" s="5" t="s">
        <v>8</v>
      </c>
      <c r="D212" s="4" t="str">
        <f>"陈春坤"</f>
        <v>陈春坤</v>
      </c>
      <c r="E212" s="4" t="s">
        <v>217</v>
      </c>
      <c r="F212" s="5"/>
    </row>
    <row r="213" ht="30" customHeight="1" spans="1:6">
      <c r="A213" s="4">
        <v>210</v>
      </c>
      <c r="B213" s="4" t="str">
        <f t="shared" si="3"/>
        <v>0101</v>
      </c>
      <c r="C213" s="5" t="s">
        <v>8</v>
      </c>
      <c r="D213" s="4" t="str">
        <f>"张善"</f>
        <v>张善</v>
      </c>
      <c r="E213" s="4" t="s">
        <v>218</v>
      </c>
      <c r="F213" s="5"/>
    </row>
    <row r="214" ht="30" customHeight="1" spans="1:6">
      <c r="A214" s="4">
        <v>211</v>
      </c>
      <c r="B214" s="4" t="str">
        <f t="shared" si="3"/>
        <v>0101</v>
      </c>
      <c r="C214" s="5" t="s">
        <v>8</v>
      </c>
      <c r="D214" s="4" t="str">
        <f>"陈荣善"</f>
        <v>陈荣善</v>
      </c>
      <c r="E214" s="4" t="s">
        <v>219</v>
      </c>
      <c r="F214" s="5"/>
    </row>
    <row r="215" ht="30" customHeight="1" spans="1:6">
      <c r="A215" s="4">
        <v>212</v>
      </c>
      <c r="B215" s="4" t="str">
        <f t="shared" si="3"/>
        <v>0101</v>
      </c>
      <c r="C215" s="5" t="s">
        <v>8</v>
      </c>
      <c r="D215" s="4" t="str">
        <f>"邢青清"</f>
        <v>邢青清</v>
      </c>
      <c r="E215" s="4" t="s">
        <v>220</v>
      </c>
      <c r="F215" s="5"/>
    </row>
    <row r="216" ht="30" customHeight="1" spans="1:6">
      <c r="A216" s="4">
        <v>213</v>
      </c>
      <c r="B216" s="4" t="str">
        <f t="shared" si="3"/>
        <v>0101</v>
      </c>
      <c r="C216" s="5" t="s">
        <v>8</v>
      </c>
      <c r="D216" s="4" t="str">
        <f>"邢日玫"</f>
        <v>邢日玫</v>
      </c>
      <c r="E216" s="4" t="s">
        <v>221</v>
      </c>
      <c r="F216" s="5"/>
    </row>
    <row r="217" ht="30" customHeight="1" spans="1:6">
      <c r="A217" s="4">
        <v>214</v>
      </c>
      <c r="B217" s="4" t="str">
        <f t="shared" si="3"/>
        <v>0101</v>
      </c>
      <c r="C217" s="5" t="s">
        <v>8</v>
      </c>
      <c r="D217" s="4" t="str">
        <f>"符佳佳"</f>
        <v>符佳佳</v>
      </c>
      <c r="E217" s="4" t="s">
        <v>222</v>
      </c>
      <c r="F217" s="5"/>
    </row>
    <row r="218" ht="30" customHeight="1" spans="1:6">
      <c r="A218" s="4">
        <v>215</v>
      </c>
      <c r="B218" s="4" t="str">
        <f t="shared" si="3"/>
        <v>0101</v>
      </c>
      <c r="C218" s="5" t="s">
        <v>8</v>
      </c>
      <c r="D218" s="4" t="str">
        <f>"谢进"</f>
        <v>谢进</v>
      </c>
      <c r="E218" s="4" t="s">
        <v>223</v>
      </c>
      <c r="F218" s="5"/>
    </row>
    <row r="219" ht="30" customHeight="1" spans="1:6">
      <c r="A219" s="4">
        <v>216</v>
      </c>
      <c r="B219" s="4" t="str">
        <f t="shared" si="3"/>
        <v>0101</v>
      </c>
      <c r="C219" s="5" t="s">
        <v>8</v>
      </c>
      <c r="D219" s="4" t="str">
        <f>"徐美莲"</f>
        <v>徐美莲</v>
      </c>
      <c r="E219" s="4" t="s">
        <v>224</v>
      </c>
      <c r="F219" s="5"/>
    </row>
    <row r="220" ht="30" customHeight="1" spans="1:6">
      <c r="A220" s="4">
        <v>217</v>
      </c>
      <c r="B220" s="4" t="str">
        <f t="shared" si="3"/>
        <v>0101</v>
      </c>
      <c r="C220" s="5" t="s">
        <v>8</v>
      </c>
      <c r="D220" s="4" t="str">
        <f>"唐春念"</f>
        <v>唐春念</v>
      </c>
      <c r="E220" s="4" t="s">
        <v>225</v>
      </c>
      <c r="F220" s="5"/>
    </row>
    <row r="221" ht="30" customHeight="1" spans="1:6">
      <c r="A221" s="4">
        <v>218</v>
      </c>
      <c r="B221" s="4" t="str">
        <f t="shared" si="3"/>
        <v>0101</v>
      </c>
      <c r="C221" s="5" t="s">
        <v>8</v>
      </c>
      <c r="D221" s="4" t="str">
        <f>"方宗霞"</f>
        <v>方宗霞</v>
      </c>
      <c r="E221" s="4" t="s">
        <v>226</v>
      </c>
      <c r="F221" s="5"/>
    </row>
    <row r="222" ht="30" customHeight="1" spans="1:6">
      <c r="A222" s="4">
        <v>219</v>
      </c>
      <c r="B222" s="4" t="str">
        <f t="shared" si="3"/>
        <v>0101</v>
      </c>
      <c r="C222" s="5" t="s">
        <v>8</v>
      </c>
      <c r="D222" s="4" t="str">
        <f>"兰木亲"</f>
        <v>兰木亲</v>
      </c>
      <c r="E222" s="4" t="s">
        <v>227</v>
      </c>
      <c r="F222" s="5"/>
    </row>
    <row r="223" ht="30" customHeight="1" spans="1:6">
      <c r="A223" s="4">
        <v>220</v>
      </c>
      <c r="B223" s="4" t="str">
        <f t="shared" si="3"/>
        <v>0101</v>
      </c>
      <c r="C223" s="5" t="s">
        <v>8</v>
      </c>
      <c r="D223" s="4" t="str">
        <f>"邢孔甜"</f>
        <v>邢孔甜</v>
      </c>
      <c r="E223" s="4" t="s">
        <v>228</v>
      </c>
      <c r="F223" s="5"/>
    </row>
    <row r="224" ht="30" customHeight="1" spans="1:6">
      <c r="A224" s="4">
        <v>221</v>
      </c>
      <c r="B224" s="4" t="str">
        <f t="shared" si="3"/>
        <v>0101</v>
      </c>
      <c r="C224" s="5" t="s">
        <v>8</v>
      </c>
      <c r="D224" s="4" t="str">
        <f>"石皇雪"</f>
        <v>石皇雪</v>
      </c>
      <c r="E224" s="4" t="s">
        <v>229</v>
      </c>
      <c r="F224" s="5"/>
    </row>
    <row r="225" ht="30" customHeight="1" spans="1:6">
      <c r="A225" s="4">
        <v>222</v>
      </c>
      <c r="B225" s="4" t="str">
        <f t="shared" si="3"/>
        <v>0101</v>
      </c>
      <c r="C225" s="5" t="s">
        <v>8</v>
      </c>
      <c r="D225" s="4" t="str">
        <f>"吴友真"</f>
        <v>吴友真</v>
      </c>
      <c r="E225" s="4" t="s">
        <v>230</v>
      </c>
      <c r="F225" s="5"/>
    </row>
    <row r="226" ht="30" customHeight="1" spans="1:6">
      <c r="A226" s="4">
        <v>223</v>
      </c>
      <c r="B226" s="4" t="str">
        <f t="shared" si="3"/>
        <v>0101</v>
      </c>
      <c r="C226" s="5" t="s">
        <v>8</v>
      </c>
      <c r="D226" s="4" t="str">
        <f>"郑海花"</f>
        <v>郑海花</v>
      </c>
      <c r="E226" s="4" t="s">
        <v>231</v>
      </c>
      <c r="F226" s="5"/>
    </row>
    <row r="227" ht="30" customHeight="1" spans="1:6">
      <c r="A227" s="4">
        <v>224</v>
      </c>
      <c r="B227" s="4" t="str">
        <f t="shared" si="3"/>
        <v>0101</v>
      </c>
      <c r="C227" s="5" t="s">
        <v>8</v>
      </c>
      <c r="D227" s="4" t="str">
        <f>"陈婷"</f>
        <v>陈婷</v>
      </c>
      <c r="E227" s="4" t="s">
        <v>232</v>
      </c>
      <c r="F227" s="5"/>
    </row>
    <row r="228" ht="30" customHeight="1" spans="1:6">
      <c r="A228" s="4">
        <v>225</v>
      </c>
      <c r="B228" s="4" t="str">
        <f t="shared" si="3"/>
        <v>0101</v>
      </c>
      <c r="C228" s="5" t="s">
        <v>8</v>
      </c>
      <c r="D228" s="4" t="str">
        <f>"万赞海"</f>
        <v>万赞海</v>
      </c>
      <c r="E228" s="4" t="s">
        <v>233</v>
      </c>
      <c r="F228" s="5"/>
    </row>
    <row r="229" ht="30" customHeight="1" spans="1:6">
      <c r="A229" s="4">
        <v>226</v>
      </c>
      <c r="B229" s="4" t="str">
        <f t="shared" si="3"/>
        <v>0101</v>
      </c>
      <c r="C229" s="5" t="s">
        <v>8</v>
      </c>
      <c r="D229" s="4" t="str">
        <f>"陈祥术"</f>
        <v>陈祥术</v>
      </c>
      <c r="E229" s="4" t="s">
        <v>234</v>
      </c>
      <c r="F229" s="5"/>
    </row>
    <row r="230" ht="30" customHeight="1" spans="1:6">
      <c r="A230" s="4">
        <v>227</v>
      </c>
      <c r="B230" s="4" t="str">
        <f t="shared" si="3"/>
        <v>0101</v>
      </c>
      <c r="C230" s="5" t="s">
        <v>8</v>
      </c>
      <c r="D230" s="4" t="str">
        <f>"王后娟"</f>
        <v>王后娟</v>
      </c>
      <c r="E230" s="4" t="s">
        <v>235</v>
      </c>
      <c r="F230" s="5"/>
    </row>
    <row r="231" ht="30" customHeight="1" spans="1:6">
      <c r="A231" s="4">
        <v>228</v>
      </c>
      <c r="B231" s="4" t="str">
        <f t="shared" si="3"/>
        <v>0101</v>
      </c>
      <c r="C231" s="5" t="s">
        <v>8</v>
      </c>
      <c r="D231" s="4" t="str">
        <f>"林鸿丹"</f>
        <v>林鸿丹</v>
      </c>
      <c r="E231" s="4" t="s">
        <v>236</v>
      </c>
      <c r="F231" s="5"/>
    </row>
    <row r="232" ht="30" customHeight="1" spans="1:6">
      <c r="A232" s="4">
        <v>229</v>
      </c>
      <c r="B232" s="4" t="str">
        <f t="shared" si="3"/>
        <v>0101</v>
      </c>
      <c r="C232" s="5" t="s">
        <v>8</v>
      </c>
      <c r="D232" s="4" t="str">
        <f>"陈莹"</f>
        <v>陈莹</v>
      </c>
      <c r="E232" s="4" t="s">
        <v>237</v>
      </c>
      <c r="F232" s="5"/>
    </row>
    <row r="233" ht="30" customHeight="1" spans="1:6">
      <c r="A233" s="4">
        <v>230</v>
      </c>
      <c r="B233" s="4" t="str">
        <f t="shared" si="3"/>
        <v>0101</v>
      </c>
      <c r="C233" s="5" t="s">
        <v>8</v>
      </c>
      <c r="D233" s="4" t="str">
        <f>"陈梅梅"</f>
        <v>陈梅梅</v>
      </c>
      <c r="E233" s="4" t="s">
        <v>238</v>
      </c>
      <c r="F233" s="5"/>
    </row>
    <row r="234" ht="30" customHeight="1" spans="1:6">
      <c r="A234" s="4">
        <v>231</v>
      </c>
      <c r="B234" s="4" t="str">
        <f t="shared" si="3"/>
        <v>0101</v>
      </c>
      <c r="C234" s="5" t="s">
        <v>8</v>
      </c>
      <c r="D234" s="4" t="str">
        <f>"郑雅悠"</f>
        <v>郑雅悠</v>
      </c>
      <c r="E234" s="4" t="s">
        <v>239</v>
      </c>
      <c r="F234" s="5"/>
    </row>
    <row r="235" ht="30" customHeight="1" spans="1:6">
      <c r="A235" s="4">
        <v>232</v>
      </c>
      <c r="B235" s="4" t="str">
        <f t="shared" si="3"/>
        <v>0101</v>
      </c>
      <c r="C235" s="5" t="s">
        <v>8</v>
      </c>
      <c r="D235" s="4" t="str">
        <f>"郑诗伟"</f>
        <v>郑诗伟</v>
      </c>
      <c r="E235" s="4" t="s">
        <v>240</v>
      </c>
      <c r="F235" s="5"/>
    </row>
    <row r="236" ht="30" customHeight="1" spans="1:6">
      <c r="A236" s="4">
        <v>233</v>
      </c>
      <c r="B236" s="4" t="str">
        <f t="shared" si="3"/>
        <v>0101</v>
      </c>
      <c r="C236" s="5" t="s">
        <v>8</v>
      </c>
      <c r="D236" s="4" t="str">
        <f>"何苏炫"</f>
        <v>何苏炫</v>
      </c>
      <c r="E236" s="4" t="s">
        <v>241</v>
      </c>
      <c r="F236" s="5"/>
    </row>
    <row r="237" ht="30" customHeight="1" spans="1:6">
      <c r="A237" s="4">
        <v>234</v>
      </c>
      <c r="B237" s="4" t="str">
        <f t="shared" si="3"/>
        <v>0101</v>
      </c>
      <c r="C237" s="5" t="s">
        <v>8</v>
      </c>
      <c r="D237" s="4" t="str">
        <f>"邢水鲜"</f>
        <v>邢水鲜</v>
      </c>
      <c r="E237" s="4" t="s">
        <v>242</v>
      </c>
      <c r="F237" s="5"/>
    </row>
    <row r="238" ht="30" customHeight="1" spans="1:6">
      <c r="A238" s="4">
        <v>235</v>
      </c>
      <c r="B238" s="4" t="str">
        <f t="shared" si="3"/>
        <v>0101</v>
      </c>
      <c r="C238" s="5" t="s">
        <v>8</v>
      </c>
      <c r="D238" s="4" t="str">
        <f>"林于铃"</f>
        <v>林于铃</v>
      </c>
      <c r="E238" s="4" t="s">
        <v>243</v>
      </c>
      <c r="F238" s="5"/>
    </row>
    <row r="239" ht="30" customHeight="1" spans="1:6">
      <c r="A239" s="4">
        <v>236</v>
      </c>
      <c r="B239" s="4" t="str">
        <f t="shared" si="3"/>
        <v>0101</v>
      </c>
      <c r="C239" s="5" t="s">
        <v>8</v>
      </c>
      <c r="D239" s="4" t="str">
        <f>"陈丽君"</f>
        <v>陈丽君</v>
      </c>
      <c r="E239" s="4" t="s">
        <v>244</v>
      </c>
      <c r="F239" s="5"/>
    </row>
    <row r="240" ht="30" customHeight="1" spans="1:6">
      <c r="A240" s="4">
        <v>237</v>
      </c>
      <c r="B240" s="4" t="str">
        <f t="shared" si="3"/>
        <v>0101</v>
      </c>
      <c r="C240" s="5" t="s">
        <v>8</v>
      </c>
      <c r="D240" s="4" t="str">
        <f>"王开孟"</f>
        <v>王开孟</v>
      </c>
      <c r="E240" s="4" t="s">
        <v>245</v>
      </c>
      <c r="F240" s="5"/>
    </row>
    <row r="241" ht="30" customHeight="1" spans="1:6">
      <c r="A241" s="4">
        <v>238</v>
      </c>
      <c r="B241" s="4" t="str">
        <f t="shared" si="3"/>
        <v>0101</v>
      </c>
      <c r="C241" s="5" t="s">
        <v>8</v>
      </c>
      <c r="D241" s="4" t="str">
        <f>"文先玉"</f>
        <v>文先玉</v>
      </c>
      <c r="E241" s="4" t="s">
        <v>246</v>
      </c>
      <c r="F241" s="5"/>
    </row>
    <row r="242" ht="30" customHeight="1" spans="1:6">
      <c r="A242" s="4">
        <v>239</v>
      </c>
      <c r="B242" s="4" t="str">
        <f t="shared" si="3"/>
        <v>0101</v>
      </c>
      <c r="C242" s="5" t="s">
        <v>8</v>
      </c>
      <c r="D242" s="4" t="str">
        <f>"方欣"</f>
        <v>方欣</v>
      </c>
      <c r="E242" s="4" t="s">
        <v>247</v>
      </c>
      <c r="F242" s="5"/>
    </row>
    <row r="243" ht="30" customHeight="1" spans="1:6">
      <c r="A243" s="4">
        <v>240</v>
      </c>
      <c r="B243" s="4" t="str">
        <f t="shared" si="3"/>
        <v>0101</v>
      </c>
      <c r="C243" s="5" t="s">
        <v>8</v>
      </c>
      <c r="D243" s="4" t="str">
        <f>"陈冬初"</f>
        <v>陈冬初</v>
      </c>
      <c r="E243" s="4" t="s">
        <v>248</v>
      </c>
      <c r="F243" s="5"/>
    </row>
    <row r="244" ht="30" customHeight="1" spans="1:6">
      <c r="A244" s="4">
        <v>241</v>
      </c>
      <c r="B244" s="4" t="str">
        <f t="shared" si="3"/>
        <v>0101</v>
      </c>
      <c r="C244" s="5" t="s">
        <v>8</v>
      </c>
      <c r="D244" s="4" t="str">
        <f>"钟靖"</f>
        <v>钟靖</v>
      </c>
      <c r="E244" s="4" t="s">
        <v>249</v>
      </c>
      <c r="F244" s="5"/>
    </row>
    <row r="245" ht="30" customHeight="1" spans="1:6">
      <c r="A245" s="4">
        <v>242</v>
      </c>
      <c r="B245" s="4" t="str">
        <f t="shared" si="3"/>
        <v>0101</v>
      </c>
      <c r="C245" s="5" t="s">
        <v>8</v>
      </c>
      <c r="D245" s="4" t="str">
        <f>"羊永红"</f>
        <v>羊永红</v>
      </c>
      <c r="E245" s="4" t="s">
        <v>250</v>
      </c>
      <c r="F245" s="5"/>
    </row>
    <row r="246" ht="30" customHeight="1" spans="1:6">
      <c r="A246" s="4">
        <v>243</v>
      </c>
      <c r="B246" s="4" t="str">
        <f t="shared" si="3"/>
        <v>0101</v>
      </c>
      <c r="C246" s="5" t="s">
        <v>8</v>
      </c>
      <c r="D246" s="4" t="str">
        <f>"赵利翠"</f>
        <v>赵利翠</v>
      </c>
      <c r="E246" s="4" t="s">
        <v>251</v>
      </c>
      <c r="F246" s="5"/>
    </row>
    <row r="247" ht="30" customHeight="1" spans="1:6">
      <c r="A247" s="4">
        <v>244</v>
      </c>
      <c r="B247" s="4" t="str">
        <f t="shared" si="3"/>
        <v>0101</v>
      </c>
      <c r="C247" s="5" t="s">
        <v>8</v>
      </c>
      <c r="D247" s="4" t="str">
        <f>"陈丽洁"</f>
        <v>陈丽洁</v>
      </c>
      <c r="E247" s="4" t="s">
        <v>252</v>
      </c>
      <c r="F247" s="5"/>
    </row>
    <row r="248" ht="30" customHeight="1" spans="1:6">
      <c r="A248" s="4">
        <v>245</v>
      </c>
      <c r="B248" s="4" t="str">
        <f t="shared" si="3"/>
        <v>0101</v>
      </c>
      <c r="C248" s="5" t="s">
        <v>8</v>
      </c>
      <c r="D248" s="4" t="str">
        <f>"陈太玉"</f>
        <v>陈太玉</v>
      </c>
      <c r="E248" s="4" t="s">
        <v>253</v>
      </c>
      <c r="F248" s="5"/>
    </row>
    <row r="249" ht="30" customHeight="1" spans="1:6">
      <c r="A249" s="4">
        <v>246</v>
      </c>
      <c r="B249" s="4" t="str">
        <f t="shared" si="3"/>
        <v>0101</v>
      </c>
      <c r="C249" s="5" t="s">
        <v>8</v>
      </c>
      <c r="D249" s="4" t="str">
        <f>"孙小雅"</f>
        <v>孙小雅</v>
      </c>
      <c r="E249" s="4" t="s">
        <v>254</v>
      </c>
      <c r="F249" s="5"/>
    </row>
    <row r="250" ht="30" customHeight="1" spans="1:6">
      <c r="A250" s="4">
        <v>247</v>
      </c>
      <c r="B250" s="4" t="str">
        <f t="shared" si="3"/>
        <v>0101</v>
      </c>
      <c r="C250" s="5" t="s">
        <v>8</v>
      </c>
      <c r="D250" s="4" t="str">
        <f>"苏娟"</f>
        <v>苏娟</v>
      </c>
      <c r="E250" s="4" t="s">
        <v>255</v>
      </c>
      <c r="F250" s="5"/>
    </row>
    <row r="251" ht="30" customHeight="1" spans="1:6">
      <c r="A251" s="4">
        <v>248</v>
      </c>
      <c r="B251" s="4" t="str">
        <f t="shared" si="3"/>
        <v>0101</v>
      </c>
      <c r="C251" s="5" t="s">
        <v>8</v>
      </c>
      <c r="D251" s="4" t="str">
        <f>"林云烩"</f>
        <v>林云烩</v>
      </c>
      <c r="E251" s="4" t="s">
        <v>256</v>
      </c>
      <c r="F251" s="5"/>
    </row>
    <row r="252" ht="30" customHeight="1" spans="1:6">
      <c r="A252" s="4">
        <v>249</v>
      </c>
      <c r="B252" s="4" t="str">
        <f t="shared" si="3"/>
        <v>0101</v>
      </c>
      <c r="C252" s="5" t="s">
        <v>8</v>
      </c>
      <c r="D252" s="4" t="str">
        <f>"夏学师"</f>
        <v>夏学师</v>
      </c>
      <c r="E252" s="4" t="s">
        <v>257</v>
      </c>
      <c r="F252" s="5"/>
    </row>
    <row r="253" ht="30" customHeight="1" spans="1:6">
      <c r="A253" s="4">
        <v>250</v>
      </c>
      <c r="B253" s="4" t="str">
        <f t="shared" si="3"/>
        <v>0101</v>
      </c>
      <c r="C253" s="5" t="s">
        <v>8</v>
      </c>
      <c r="D253" s="4" t="str">
        <f>"陈欢"</f>
        <v>陈欢</v>
      </c>
      <c r="E253" s="4" t="s">
        <v>258</v>
      </c>
      <c r="F253" s="5"/>
    </row>
    <row r="254" ht="30" customHeight="1" spans="1:6">
      <c r="A254" s="4">
        <v>251</v>
      </c>
      <c r="B254" s="4" t="str">
        <f t="shared" si="3"/>
        <v>0101</v>
      </c>
      <c r="C254" s="5" t="s">
        <v>8</v>
      </c>
      <c r="D254" s="4" t="str">
        <f>"陈雨媚"</f>
        <v>陈雨媚</v>
      </c>
      <c r="E254" s="4" t="s">
        <v>259</v>
      </c>
      <c r="F254" s="5"/>
    </row>
    <row r="255" ht="30" customHeight="1" spans="1:6">
      <c r="A255" s="4">
        <v>252</v>
      </c>
      <c r="B255" s="4" t="str">
        <f t="shared" si="3"/>
        <v>0101</v>
      </c>
      <c r="C255" s="5" t="s">
        <v>8</v>
      </c>
      <c r="D255" s="4" t="str">
        <f>"周蓝萍"</f>
        <v>周蓝萍</v>
      </c>
      <c r="E255" s="4" t="s">
        <v>260</v>
      </c>
      <c r="F255" s="5"/>
    </row>
    <row r="256" ht="30" customHeight="1" spans="1:6">
      <c r="A256" s="4">
        <v>253</v>
      </c>
      <c r="B256" s="4" t="str">
        <f t="shared" si="3"/>
        <v>0101</v>
      </c>
      <c r="C256" s="5" t="s">
        <v>8</v>
      </c>
      <c r="D256" s="4" t="str">
        <f>"刘春霞"</f>
        <v>刘春霞</v>
      </c>
      <c r="E256" s="4" t="s">
        <v>261</v>
      </c>
      <c r="F256" s="5"/>
    </row>
    <row r="257" ht="30" customHeight="1" spans="1:6">
      <c r="A257" s="4">
        <v>254</v>
      </c>
      <c r="B257" s="4" t="str">
        <f t="shared" si="3"/>
        <v>0101</v>
      </c>
      <c r="C257" s="5" t="s">
        <v>8</v>
      </c>
      <c r="D257" s="4" t="str">
        <f>"吴火暖"</f>
        <v>吴火暖</v>
      </c>
      <c r="E257" s="4" t="s">
        <v>262</v>
      </c>
      <c r="F257" s="5"/>
    </row>
    <row r="258" ht="30" customHeight="1" spans="1:6">
      <c r="A258" s="4">
        <v>255</v>
      </c>
      <c r="B258" s="4" t="str">
        <f t="shared" si="3"/>
        <v>0101</v>
      </c>
      <c r="C258" s="5" t="s">
        <v>8</v>
      </c>
      <c r="D258" s="4" t="str">
        <f>"符其逸"</f>
        <v>符其逸</v>
      </c>
      <c r="E258" s="4" t="s">
        <v>263</v>
      </c>
      <c r="F258" s="5"/>
    </row>
    <row r="259" ht="30" customHeight="1" spans="1:6">
      <c r="A259" s="4">
        <v>256</v>
      </c>
      <c r="B259" s="4" t="str">
        <f t="shared" si="3"/>
        <v>0101</v>
      </c>
      <c r="C259" s="5" t="s">
        <v>8</v>
      </c>
      <c r="D259" s="4" t="str">
        <f>"邢珍珍"</f>
        <v>邢珍珍</v>
      </c>
      <c r="E259" s="4" t="s">
        <v>264</v>
      </c>
      <c r="F259" s="5"/>
    </row>
    <row r="260" ht="30" customHeight="1" spans="1:6">
      <c r="A260" s="4">
        <v>257</v>
      </c>
      <c r="B260" s="4" t="str">
        <f t="shared" ref="B260:B323" si="4">"0101"</f>
        <v>0101</v>
      </c>
      <c r="C260" s="5" t="s">
        <v>8</v>
      </c>
      <c r="D260" s="4" t="str">
        <f>"符舒萌"</f>
        <v>符舒萌</v>
      </c>
      <c r="E260" s="4" t="s">
        <v>265</v>
      </c>
      <c r="F260" s="5"/>
    </row>
    <row r="261" ht="30" customHeight="1" spans="1:6">
      <c r="A261" s="4">
        <v>258</v>
      </c>
      <c r="B261" s="4" t="str">
        <f t="shared" si="4"/>
        <v>0101</v>
      </c>
      <c r="C261" s="5" t="s">
        <v>8</v>
      </c>
      <c r="D261" s="4" t="str">
        <f>"吴秀容"</f>
        <v>吴秀容</v>
      </c>
      <c r="E261" s="4" t="s">
        <v>266</v>
      </c>
      <c r="F261" s="5"/>
    </row>
    <row r="262" ht="30" customHeight="1" spans="1:6">
      <c r="A262" s="4">
        <v>259</v>
      </c>
      <c r="B262" s="4" t="str">
        <f t="shared" si="4"/>
        <v>0101</v>
      </c>
      <c r="C262" s="5" t="s">
        <v>8</v>
      </c>
      <c r="D262" s="4" t="str">
        <f>"邢维婷"</f>
        <v>邢维婷</v>
      </c>
      <c r="E262" s="4" t="s">
        <v>267</v>
      </c>
      <c r="F262" s="5"/>
    </row>
    <row r="263" ht="30" customHeight="1" spans="1:6">
      <c r="A263" s="4">
        <v>260</v>
      </c>
      <c r="B263" s="4" t="str">
        <f t="shared" si="4"/>
        <v>0101</v>
      </c>
      <c r="C263" s="5" t="s">
        <v>8</v>
      </c>
      <c r="D263" s="4" t="str">
        <f>"唐梦佳"</f>
        <v>唐梦佳</v>
      </c>
      <c r="E263" s="4" t="s">
        <v>268</v>
      </c>
      <c r="F263" s="5"/>
    </row>
    <row r="264" ht="30" customHeight="1" spans="1:6">
      <c r="A264" s="4">
        <v>261</v>
      </c>
      <c r="B264" s="4" t="str">
        <f t="shared" si="4"/>
        <v>0101</v>
      </c>
      <c r="C264" s="5" t="s">
        <v>8</v>
      </c>
      <c r="D264" s="4" t="str">
        <f>"郭友婷"</f>
        <v>郭友婷</v>
      </c>
      <c r="E264" s="4" t="s">
        <v>269</v>
      </c>
      <c r="F264" s="5"/>
    </row>
    <row r="265" ht="30" customHeight="1" spans="1:6">
      <c r="A265" s="4">
        <v>262</v>
      </c>
      <c r="B265" s="4" t="str">
        <f t="shared" si="4"/>
        <v>0101</v>
      </c>
      <c r="C265" s="5" t="s">
        <v>8</v>
      </c>
      <c r="D265" s="4" t="str">
        <f>"周乐燕"</f>
        <v>周乐燕</v>
      </c>
      <c r="E265" s="4" t="s">
        <v>270</v>
      </c>
      <c r="F265" s="5"/>
    </row>
    <row r="266" ht="30" customHeight="1" spans="1:6">
      <c r="A266" s="4">
        <v>263</v>
      </c>
      <c r="B266" s="4" t="str">
        <f t="shared" si="4"/>
        <v>0101</v>
      </c>
      <c r="C266" s="5" t="s">
        <v>8</v>
      </c>
      <c r="D266" s="4" t="str">
        <f>"符男"</f>
        <v>符男</v>
      </c>
      <c r="E266" s="4" t="s">
        <v>271</v>
      </c>
      <c r="F266" s="5"/>
    </row>
    <row r="267" ht="30" customHeight="1" spans="1:6">
      <c r="A267" s="4">
        <v>264</v>
      </c>
      <c r="B267" s="4" t="str">
        <f t="shared" si="4"/>
        <v>0101</v>
      </c>
      <c r="C267" s="5" t="s">
        <v>8</v>
      </c>
      <c r="D267" s="4" t="str">
        <f>"王林"</f>
        <v>王林</v>
      </c>
      <c r="E267" s="4" t="s">
        <v>272</v>
      </c>
      <c r="F267" s="5"/>
    </row>
    <row r="268" ht="30" customHeight="1" spans="1:6">
      <c r="A268" s="4">
        <v>265</v>
      </c>
      <c r="B268" s="4" t="str">
        <f t="shared" si="4"/>
        <v>0101</v>
      </c>
      <c r="C268" s="5" t="s">
        <v>8</v>
      </c>
      <c r="D268" s="4" t="str">
        <f>"林孟央"</f>
        <v>林孟央</v>
      </c>
      <c r="E268" s="4" t="s">
        <v>273</v>
      </c>
      <c r="F268" s="5"/>
    </row>
    <row r="269" ht="30" customHeight="1" spans="1:6">
      <c r="A269" s="4">
        <v>266</v>
      </c>
      <c r="B269" s="4" t="str">
        <f t="shared" si="4"/>
        <v>0101</v>
      </c>
      <c r="C269" s="5" t="s">
        <v>8</v>
      </c>
      <c r="D269" s="4" t="str">
        <f>"李静"</f>
        <v>李静</v>
      </c>
      <c r="E269" s="4" t="s">
        <v>274</v>
      </c>
      <c r="F269" s="5"/>
    </row>
    <row r="270" ht="30" customHeight="1" spans="1:6">
      <c r="A270" s="4">
        <v>267</v>
      </c>
      <c r="B270" s="4" t="str">
        <f t="shared" si="4"/>
        <v>0101</v>
      </c>
      <c r="C270" s="5" t="s">
        <v>8</v>
      </c>
      <c r="D270" s="4" t="str">
        <f>"李小雪"</f>
        <v>李小雪</v>
      </c>
      <c r="E270" s="4" t="s">
        <v>275</v>
      </c>
      <c r="F270" s="5"/>
    </row>
    <row r="271" ht="30" customHeight="1" spans="1:6">
      <c r="A271" s="4">
        <v>268</v>
      </c>
      <c r="B271" s="4" t="str">
        <f t="shared" si="4"/>
        <v>0101</v>
      </c>
      <c r="C271" s="5" t="s">
        <v>8</v>
      </c>
      <c r="D271" s="4" t="str">
        <f>"李思颖"</f>
        <v>李思颖</v>
      </c>
      <c r="E271" s="4" t="s">
        <v>276</v>
      </c>
      <c r="F271" s="5"/>
    </row>
    <row r="272" ht="30" customHeight="1" spans="1:6">
      <c r="A272" s="4">
        <v>269</v>
      </c>
      <c r="B272" s="4" t="str">
        <f t="shared" si="4"/>
        <v>0101</v>
      </c>
      <c r="C272" s="5" t="s">
        <v>8</v>
      </c>
      <c r="D272" s="4" t="str">
        <f>"林昌苗"</f>
        <v>林昌苗</v>
      </c>
      <c r="E272" s="4" t="s">
        <v>277</v>
      </c>
      <c r="F272" s="5"/>
    </row>
    <row r="273" ht="30" customHeight="1" spans="1:6">
      <c r="A273" s="4">
        <v>270</v>
      </c>
      <c r="B273" s="4" t="str">
        <f t="shared" si="4"/>
        <v>0101</v>
      </c>
      <c r="C273" s="5" t="s">
        <v>8</v>
      </c>
      <c r="D273" s="4" t="str">
        <f>"符春竹"</f>
        <v>符春竹</v>
      </c>
      <c r="E273" s="4" t="s">
        <v>278</v>
      </c>
      <c r="F273" s="5"/>
    </row>
    <row r="274" ht="30" customHeight="1" spans="1:6">
      <c r="A274" s="4">
        <v>271</v>
      </c>
      <c r="B274" s="4" t="str">
        <f t="shared" si="4"/>
        <v>0101</v>
      </c>
      <c r="C274" s="5" t="s">
        <v>8</v>
      </c>
      <c r="D274" s="4" t="str">
        <f>"吴朝艳"</f>
        <v>吴朝艳</v>
      </c>
      <c r="E274" s="4" t="s">
        <v>279</v>
      </c>
      <c r="F274" s="5"/>
    </row>
    <row r="275" ht="30" customHeight="1" spans="1:6">
      <c r="A275" s="4">
        <v>272</v>
      </c>
      <c r="B275" s="4" t="str">
        <f t="shared" si="4"/>
        <v>0101</v>
      </c>
      <c r="C275" s="5" t="s">
        <v>8</v>
      </c>
      <c r="D275" s="4" t="str">
        <f>"刘喜欣"</f>
        <v>刘喜欣</v>
      </c>
      <c r="E275" s="4" t="s">
        <v>280</v>
      </c>
      <c r="F275" s="5"/>
    </row>
    <row r="276" ht="30" customHeight="1" spans="1:6">
      <c r="A276" s="4">
        <v>273</v>
      </c>
      <c r="B276" s="4" t="str">
        <f t="shared" si="4"/>
        <v>0101</v>
      </c>
      <c r="C276" s="5" t="s">
        <v>8</v>
      </c>
      <c r="D276" s="4" t="str">
        <f>"张琼英"</f>
        <v>张琼英</v>
      </c>
      <c r="E276" s="4" t="s">
        <v>281</v>
      </c>
      <c r="F276" s="5"/>
    </row>
    <row r="277" ht="30" customHeight="1" spans="1:6">
      <c r="A277" s="4">
        <v>274</v>
      </c>
      <c r="B277" s="4" t="str">
        <f t="shared" si="4"/>
        <v>0101</v>
      </c>
      <c r="C277" s="5" t="s">
        <v>8</v>
      </c>
      <c r="D277" s="4" t="str">
        <f>"梁金丰"</f>
        <v>梁金丰</v>
      </c>
      <c r="E277" s="4" t="s">
        <v>282</v>
      </c>
      <c r="F277" s="5"/>
    </row>
    <row r="278" ht="30" customHeight="1" spans="1:6">
      <c r="A278" s="4">
        <v>275</v>
      </c>
      <c r="B278" s="4" t="str">
        <f t="shared" si="4"/>
        <v>0101</v>
      </c>
      <c r="C278" s="5" t="s">
        <v>8</v>
      </c>
      <c r="D278" s="4" t="str">
        <f>"符冬雪"</f>
        <v>符冬雪</v>
      </c>
      <c r="E278" s="4" t="s">
        <v>283</v>
      </c>
      <c r="F278" s="5"/>
    </row>
    <row r="279" ht="30" customHeight="1" spans="1:6">
      <c r="A279" s="4">
        <v>276</v>
      </c>
      <c r="B279" s="4" t="str">
        <f t="shared" si="4"/>
        <v>0101</v>
      </c>
      <c r="C279" s="5" t="s">
        <v>8</v>
      </c>
      <c r="D279" s="4" t="str">
        <f>"黎仕容"</f>
        <v>黎仕容</v>
      </c>
      <c r="E279" s="4" t="s">
        <v>284</v>
      </c>
      <c r="F279" s="5"/>
    </row>
    <row r="280" ht="30" customHeight="1" spans="1:6">
      <c r="A280" s="4">
        <v>277</v>
      </c>
      <c r="B280" s="4" t="str">
        <f t="shared" si="4"/>
        <v>0101</v>
      </c>
      <c r="C280" s="5" t="s">
        <v>8</v>
      </c>
      <c r="D280" s="4" t="str">
        <f>"王蕊蕊"</f>
        <v>王蕊蕊</v>
      </c>
      <c r="E280" s="4" t="s">
        <v>285</v>
      </c>
      <c r="F280" s="5"/>
    </row>
    <row r="281" ht="30" customHeight="1" spans="1:6">
      <c r="A281" s="4">
        <v>278</v>
      </c>
      <c r="B281" s="4" t="str">
        <f t="shared" si="4"/>
        <v>0101</v>
      </c>
      <c r="C281" s="5" t="s">
        <v>8</v>
      </c>
      <c r="D281" s="4" t="str">
        <f>"周井耘"</f>
        <v>周井耘</v>
      </c>
      <c r="E281" s="4" t="s">
        <v>286</v>
      </c>
      <c r="F281" s="5"/>
    </row>
    <row r="282" ht="30" customHeight="1" spans="1:6">
      <c r="A282" s="4">
        <v>279</v>
      </c>
      <c r="B282" s="4" t="str">
        <f t="shared" si="4"/>
        <v>0101</v>
      </c>
      <c r="C282" s="5" t="s">
        <v>8</v>
      </c>
      <c r="D282" s="4" t="str">
        <f>"何善萍"</f>
        <v>何善萍</v>
      </c>
      <c r="E282" s="4" t="s">
        <v>287</v>
      </c>
      <c r="F282" s="5"/>
    </row>
    <row r="283" ht="30" customHeight="1" spans="1:6">
      <c r="A283" s="4">
        <v>280</v>
      </c>
      <c r="B283" s="4" t="str">
        <f t="shared" si="4"/>
        <v>0101</v>
      </c>
      <c r="C283" s="5" t="s">
        <v>8</v>
      </c>
      <c r="D283" s="4" t="str">
        <f>"陈俞润"</f>
        <v>陈俞润</v>
      </c>
      <c r="E283" s="4" t="s">
        <v>288</v>
      </c>
      <c r="F283" s="5"/>
    </row>
    <row r="284" ht="30" customHeight="1" spans="1:6">
      <c r="A284" s="4">
        <v>281</v>
      </c>
      <c r="B284" s="4" t="str">
        <f t="shared" si="4"/>
        <v>0101</v>
      </c>
      <c r="C284" s="5" t="s">
        <v>8</v>
      </c>
      <c r="D284" s="4" t="str">
        <f>"罗海绿"</f>
        <v>罗海绿</v>
      </c>
      <c r="E284" s="4" t="s">
        <v>289</v>
      </c>
      <c r="F284" s="5"/>
    </row>
    <row r="285" ht="30" customHeight="1" spans="1:6">
      <c r="A285" s="4">
        <v>282</v>
      </c>
      <c r="B285" s="4" t="str">
        <f t="shared" si="4"/>
        <v>0101</v>
      </c>
      <c r="C285" s="5" t="s">
        <v>8</v>
      </c>
      <c r="D285" s="4" t="str">
        <f>"蔡秋芳"</f>
        <v>蔡秋芳</v>
      </c>
      <c r="E285" s="4" t="s">
        <v>290</v>
      </c>
      <c r="F285" s="5"/>
    </row>
    <row r="286" ht="30" customHeight="1" spans="1:6">
      <c r="A286" s="4">
        <v>283</v>
      </c>
      <c r="B286" s="4" t="str">
        <f t="shared" si="4"/>
        <v>0101</v>
      </c>
      <c r="C286" s="5" t="s">
        <v>8</v>
      </c>
      <c r="D286" s="4" t="str">
        <f>"李淋淋"</f>
        <v>李淋淋</v>
      </c>
      <c r="E286" s="4" t="s">
        <v>291</v>
      </c>
      <c r="F286" s="5"/>
    </row>
    <row r="287" ht="30" customHeight="1" spans="1:6">
      <c r="A287" s="4">
        <v>284</v>
      </c>
      <c r="B287" s="4" t="str">
        <f t="shared" si="4"/>
        <v>0101</v>
      </c>
      <c r="C287" s="5" t="s">
        <v>8</v>
      </c>
      <c r="D287" s="4" t="str">
        <f>"杨鲜"</f>
        <v>杨鲜</v>
      </c>
      <c r="E287" s="4" t="s">
        <v>292</v>
      </c>
      <c r="F287" s="5"/>
    </row>
    <row r="288" ht="30" customHeight="1" spans="1:6">
      <c r="A288" s="4">
        <v>285</v>
      </c>
      <c r="B288" s="4" t="str">
        <f t="shared" si="4"/>
        <v>0101</v>
      </c>
      <c r="C288" s="5" t="s">
        <v>8</v>
      </c>
      <c r="D288" s="4" t="str">
        <f>"符海霞"</f>
        <v>符海霞</v>
      </c>
      <c r="E288" s="4" t="s">
        <v>293</v>
      </c>
      <c r="F288" s="5"/>
    </row>
    <row r="289" ht="30" customHeight="1" spans="1:6">
      <c r="A289" s="4">
        <v>286</v>
      </c>
      <c r="B289" s="4" t="str">
        <f t="shared" si="4"/>
        <v>0101</v>
      </c>
      <c r="C289" s="5" t="s">
        <v>8</v>
      </c>
      <c r="D289" s="4" t="str">
        <f>"邢火丹"</f>
        <v>邢火丹</v>
      </c>
      <c r="E289" s="4" t="s">
        <v>294</v>
      </c>
      <c r="F289" s="5"/>
    </row>
    <row r="290" ht="30" customHeight="1" spans="1:6">
      <c r="A290" s="4">
        <v>287</v>
      </c>
      <c r="B290" s="4" t="str">
        <f t="shared" si="4"/>
        <v>0101</v>
      </c>
      <c r="C290" s="5" t="s">
        <v>8</v>
      </c>
      <c r="D290" s="4" t="str">
        <f>"容信姬"</f>
        <v>容信姬</v>
      </c>
      <c r="E290" s="4" t="s">
        <v>295</v>
      </c>
      <c r="F290" s="5"/>
    </row>
    <row r="291" ht="30" customHeight="1" spans="1:6">
      <c r="A291" s="4">
        <v>288</v>
      </c>
      <c r="B291" s="4" t="str">
        <f t="shared" si="4"/>
        <v>0101</v>
      </c>
      <c r="C291" s="5" t="s">
        <v>8</v>
      </c>
      <c r="D291" s="4" t="str">
        <f>"陈光靓"</f>
        <v>陈光靓</v>
      </c>
      <c r="E291" s="4" t="s">
        <v>296</v>
      </c>
      <c r="F291" s="5"/>
    </row>
    <row r="292" ht="30" customHeight="1" spans="1:6">
      <c r="A292" s="4">
        <v>289</v>
      </c>
      <c r="B292" s="4" t="str">
        <f t="shared" si="4"/>
        <v>0101</v>
      </c>
      <c r="C292" s="5" t="s">
        <v>8</v>
      </c>
      <c r="D292" s="4" t="str">
        <f>"麦树香"</f>
        <v>麦树香</v>
      </c>
      <c r="E292" s="4" t="s">
        <v>297</v>
      </c>
      <c r="F292" s="5"/>
    </row>
    <row r="293" ht="30" customHeight="1" spans="1:6">
      <c r="A293" s="4">
        <v>290</v>
      </c>
      <c r="B293" s="4" t="str">
        <f t="shared" si="4"/>
        <v>0101</v>
      </c>
      <c r="C293" s="5" t="s">
        <v>8</v>
      </c>
      <c r="D293" s="4" t="str">
        <f>"林誓"</f>
        <v>林誓</v>
      </c>
      <c r="E293" s="4" t="s">
        <v>298</v>
      </c>
      <c r="F293" s="5"/>
    </row>
    <row r="294" ht="30" customHeight="1" spans="1:6">
      <c r="A294" s="4">
        <v>291</v>
      </c>
      <c r="B294" s="4" t="str">
        <f t="shared" si="4"/>
        <v>0101</v>
      </c>
      <c r="C294" s="5" t="s">
        <v>8</v>
      </c>
      <c r="D294" s="4" t="str">
        <f>"邢贞完"</f>
        <v>邢贞完</v>
      </c>
      <c r="E294" s="4" t="s">
        <v>299</v>
      </c>
      <c r="F294" s="5"/>
    </row>
    <row r="295" ht="30" customHeight="1" spans="1:6">
      <c r="A295" s="4">
        <v>292</v>
      </c>
      <c r="B295" s="4" t="str">
        <f t="shared" si="4"/>
        <v>0101</v>
      </c>
      <c r="C295" s="5" t="s">
        <v>8</v>
      </c>
      <c r="D295" s="4" t="str">
        <f>"罗琳琳"</f>
        <v>罗琳琳</v>
      </c>
      <c r="E295" s="4" t="s">
        <v>300</v>
      </c>
      <c r="F295" s="5"/>
    </row>
    <row r="296" ht="30" customHeight="1" spans="1:6">
      <c r="A296" s="4">
        <v>293</v>
      </c>
      <c r="B296" s="4" t="str">
        <f t="shared" si="4"/>
        <v>0101</v>
      </c>
      <c r="C296" s="5" t="s">
        <v>8</v>
      </c>
      <c r="D296" s="4" t="str">
        <f>"吴挺阳"</f>
        <v>吴挺阳</v>
      </c>
      <c r="E296" s="4" t="s">
        <v>301</v>
      </c>
      <c r="F296" s="5"/>
    </row>
    <row r="297" ht="30" customHeight="1" spans="1:6">
      <c r="A297" s="4">
        <v>294</v>
      </c>
      <c r="B297" s="4" t="str">
        <f t="shared" si="4"/>
        <v>0101</v>
      </c>
      <c r="C297" s="5" t="s">
        <v>8</v>
      </c>
      <c r="D297" s="4" t="str">
        <f>"陈泰享"</f>
        <v>陈泰享</v>
      </c>
      <c r="E297" s="4" t="s">
        <v>302</v>
      </c>
      <c r="F297" s="5"/>
    </row>
    <row r="298" ht="30" customHeight="1" spans="1:6">
      <c r="A298" s="4">
        <v>295</v>
      </c>
      <c r="B298" s="4" t="str">
        <f t="shared" si="4"/>
        <v>0101</v>
      </c>
      <c r="C298" s="5" t="s">
        <v>8</v>
      </c>
      <c r="D298" s="4" t="str">
        <f>"李华暖"</f>
        <v>李华暖</v>
      </c>
      <c r="E298" s="4" t="s">
        <v>303</v>
      </c>
      <c r="F298" s="5"/>
    </row>
    <row r="299" ht="30" customHeight="1" spans="1:6">
      <c r="A299" s="4">
        <v>296</v>
      </c>
      <c r="B299" s="4" t="str">
        <f t="shared" si="4"/>
        <v>0101</v>
      </c>
      <c r="C299" s="5" t="s">
        <v>8</v>
      </c>
      <c r="D299" s="4" t="str">
        <f>"陈冰雅"</f>
        <v>陈冰雅</v>
      </c>
      <c r="E299" s="4" t="s">
        <v>304</v>
      </c>
      <c r="F299" s="5"/>
    </row>
    <row r="300" ht="30" customHeight="1" spans="1:6">
      <c r="A300" s="4">
        <v>297</v>
      </c>
      <c r="B300" s="4" t="str">
        <f t="shared" si="4"/>
        <v>0101</v>
      </c>
      <c r="C300" s="5" t="s">
        <v>8</v>
      </c>
      <c r="D300" s="4" t="str">
        <f>"周文慧"</f>
        <v>周文慧</v>
      </c>
      <c r="E300" s="4" t="s">
        <v>305</v>
      </c>
      <c r="F300" s="5"/>
    </row>
    <row r="301" ht="30" customHeight="1" spans="1:6">
      <c r="A301" s="4">
        <v>298</v>
      </c>
      <c r="B301" s="4" t="str">
        <f t="shared" si="4"/>
        <v>0101</v>
      </c>
      <c r="C301" s="5" t="s">
        <v>8</v>
      </c>
      <c r="D301" s="4" t="str">
        <f>"陈如"</f>
        <v>陈如</v>
      </c>
      <c r="E301" s="4" t="s">
        <v>306</v>
      </c>
      <c r="F301" s="5"/>
    </row>
    <row r="302" ht="30" customHeight="1" spans="1:6">
      <c r="A302" s="4">
        <v>299</v>
      </c>
      <c r="B302" s="4" t="str">
        <f t="shared" si="4"/>
        <v>0101</v>
      </c>
      <c r="C302" s="5" t="s">
        <v>8</v>
      </c>
      <c r="D302" s="4" t="str">
        <f>"邢维婷"</f>
        <v>邢维婷</v>
      </c>
      <c r="E302" s="4" t="s">
        <v>307</v>
      </c>
      <c r="F302" s="5"/>
    </row>
    <row r="303" ht="30" customHeight="1" spans="1:6">
      <c r="A303" s="4">
        <v>300</v>
      </c>
      <c r="B303" s="4" t="str">
        <f t="shared" si="4"/>
        <v>0101</v>
      </c>
      <c r="C303" s="5" t="s">
        <v>8</v>
      </c>
      <c r="D303" s="4" t="str">
        <f>"陈婷"</f>
        <v>陈婷</v>
      </c>
      <c r="E303" s="4" t="s">
        <v>308</v>
      </c>
      <c r="F303" s="5"/>
    </row>
    <row r="304" ht="30" customHeight="1" spans="1:6">
      <c r="A304" s="4">
        <v>301</v>
      </c>
      <c r="B304" s="4" t="str">
        <f t="shared" si="4"/>
        <v>0101</v>
      </c>
      <c r="C304" s="5" t="s">
        <v>8</v>
      </c>
      <c r="D304" s="4" t="str">
        <f>"罗海丹"</f>
        <v>罗海丹</v>
      </c>
      <c r="E304" s="4" t="s">
        <v>309</v>
      </c>
      <c r="F304" s="5"/>
    </row>
    <row r="305" ht="30" customHeight="1" spans="1:6">
      <c r="A305" s="4">
        <v>302</v>
      </c>
      <c r="B305" s="4" t="str">
        <f t="shared" si="4"/>
        <v>0101</v>
      </c>
      <c r="C305" s="5" t="s">
        <v>8</v>
      </c>
      <c r="D305" s="4" t="str">
        <f>"符晓越"</f>
        <v>符晓越</v>
      </c>
      <c r="E305" s="4" t="s">
        <v>310</v>
      </c>
      <c r="F305" s="5"/>
    </row>
    <row r="306" ht="30" customHeight="1" spans="1:6">
      <c r="A306" s="4">
        <v>303</v>
      </c>
      <c r="B306" s="4" t="str">
        <f t="shared" si="4"/>
        <v>0101</v>
      </c>
      <c r="C306" s="5" t="s">
        <v>8</v>
      </c>
      <c r="D306" s="4" t="str">
        <f>"林日转"</f>
        <v>林日转</v>
      </c>
      <c r="E306" s="4" t="s">
        <v>311</v>
      </c>
      <c r="F306" s="5"/>
    </row>
    <row r="307" ht="30" customHeight="1" spans="1:6">
      <c r="A307" s="4">
        <v>304</v>
      </c>
      <c r="B307" s="4" t="str">
        <f t="shared" si="4"/>
        <v>0101</v>
      </c>
      <c r="C307" s="5" t="s">
        <v>8</v>
      </c>
      <c r="D307" s="4" t="str">
        <f>"符亮亮"</f>
        <v>符亮亮</v>
      </c>
      <c r="E307" s="4" t="s">
        <v>312</v>
      </c>
      <c r="F307" s="5"/>
    </row>
    <row r="308" ht="30" customHeight="1" spans="1:6">
      <c r="A308" s="4">
        <v>305</v>
      </c>
      <c r="B308" s="4" t="str">
        <f t="shared" si="4"/>
        <v>0101</v>
      </c>
      <c r="C308" s="5" t="s">
        <v>8</v>
      </c>
      <c r="D308" s="4" t="str">
        <f>"陈川秦"</f>
        <v>陈川秦</v>
      </c>
      <c r="E308" s="4" t="s">
        <v>313</v>
      </c>
      <c r="F308" s="5"/>
    </row>
    <row r="309" ht="30" customHeight="1" spans="1:6">
      <c r="A309" s="4">
        <v>306</v>
      </c>
      <c r="B309" s="4" t="str">
        <f t="shared" si="4"/>
        <v>0101</v>
      </c>
      <c r="C309" s="5" t="s">
        <v>8</v>
      </c>
      <c r="D309" s="4" t="str">
        <f>"陈笑论"</f>
        <v>陈笑论</v>
      </c>
      <c r="E309" s="4" t="s">
        <v>314</v>
      </c>
      <c r="F309" s="5"/>
    </row>
    <row r="310" ht="30" customHeight="1" spans="1:6">
      <c r="A310" s="4">
        <v>307</v>
      </c>
      <c r="B310" s="4" t="str">
        <f t="shared" si="4"/>
        <v>0101</v>
      </c>
      <c r="C310" s="5" t="s">
        <v>8</v>
      </c>
      <c r="D310" s="4" t="str">
        <f>"苏涛"</f>
        <v>苏涛</v>
      </c>
      <c r="E310" s="4" t="s">
        <v>315</v>
      </c>
      <c r="F310" s="5"/>
    </row>
    <row r="311" ht="30" customHeight="1" spans="1:6">
      <c r="A311" s="4">
        <v>308</v>
      </c>
      <c r="B311" s="4" t="str">
        <f t="shared" si="4"/>
        <v>0101</v>
      </c>
      <c r="C311" s="5" t="s">
        <v>8</v>
      </c>
      <c r="D311" s="4" t="str">
        <f>"符小金"</f>
        <v>符小金</v>
      </c>
      <c r="E311" s="4" t="s">
        <v>316</v>
      </c>
      <c r="F311" s="5"/>
    </row>
    <row r="312" ht="30" customHeight="1" spans="1:6">
      <c r="A312" s="4">
        <v>309</v>
      </c>
      <c r="B312" s="4" t="str">
        <f t="shared" si="4"/>
        <v>0101</v>
      </c>
      <c r="C312" s="5" t="s">
        <v>8</v>
      </c>
      <c r="D312" s="4" t="str">
        <f>"羊翠香"</f>
        <v>羊翠香</v>
      </c>
      <c r="E312" s="4" t="s">
        <v>317</v>
      </c>
      <c r="F312" s="5"/>
    </row>
    <row r="313" ht="30" customHeight="1" spans="1:6">
      <c r="A313" s="4">
        <v>310</v>
      </c>
      <c r="B313" s="4" t="str">
        <f t="shared" si="4"/>
        <v>0101</v>
      </c>
      <c r="C313" s="5" t="s">
        <v>8</v>
      </c>
      <c r="D313" s="4" t="str">
        <f>"卓青艳"</f>
        <v>卓青艳</v>
      </c>
      <c r="E313" s="4" t="s">
        <v>318</v>
      </c>
      <c r="F313" s="5"/>
    </row>
    <row r="314" ht="30" customHeight="1" spans="1:6">
      <c r="A314" s="4">
        <v>311</v>
      </c>
      <c r="B314" s="4" t="str">
        <f t="shared" si="4"/>
        <v>0101</v>
      </c>
      <c r="C314" s="5" t="s">
        <v>8</v>
      </c>
      <c r="D314" s="4" t="str">
        <f>"颜小文"</f>
        <v>颜小文</v>
      </c>
      <c r="E314" s="4" t="s">
        <v>319</v>
      </c>
      <c r="F314" s="5"/>
    </row>
    <row r="315" ht="30" customHeight="1" spans="1:6">
      <c r="A315" s="4">
        <v>312</v>
      </c>
      <c r="B315" s="4" t="str">
        <f t="shared" si="4"/>
        <v>0101</v>
      </c>
      <c r="C315" s="5" t="s">
        <v>8</v>
      </c>
      <c r="D315" s="4" t="str">
        <f>"陈慧"</f>
        <v>陈慧</v>
      </c>
      <c r="E315" s="4" t="s">
        <v>320</v>
      </c>
      <c r="F315" s="5"/>
    </row>
    <row r="316" ht="30" customHeight="1" spans="1:6">
      <c r="A316" s="4">
        <v>313</v>
      </c>
      <c r="B316" s="4" t="str">
        <f t="shared" si="4"/>
        <v>0101</v>
      </c>
      <c r="C316" s="5" t="s">
        <v>8</v>
      </c>
      <c r="D316" s="4" t="str">
        <f>"方其娜"</f>
        <v>方其娜</v>
      </c>
      <c r="E316" s="4" t="s">
        <v>321</v>
      </c>
      <c r="F316" s="5"/>
    </row>
    <row r="317" ht="30" customHeight="1" spans="1:6">
      <c r="A317" s="4">
        <v>314</v>
      </c>
      <c r="B317" s="4" t="str">
        <f t="shared" si="4"/>
        <v>0101</v>
      </c>
      <c r="C317" s="5" t="s">
        <v>8</v>
      </c>
      <c r="D317" s="4" t="str">
        <f>"吉才蓉"</f>
        <v>吉才蓉</v>
      </c>
      <c r="E317" s="4" t="s">
        <v>322</v>
      </c>
      <c r="F317" s="5"/>
    </row>
    <row r="318" ht="30" customHeight="1" spans="1:6">
      <c r="A318" s="4">
        <v>315</v>
      </c>
      <c r="B318" s="4" t="str">
        <f t="shared" si="4"/>
        <v>0101</v>
      </c>
      <c r="C318" s="5" t="s">
        <v>8</v>
      </c>
      <c r="D318" s="4" t="str">
        <f>"何韵"</f>
        <v>何韵</v>
      </c>
      <c r="E318" s="4" t="s">
        <v>323</v>
      </c>
      <c r="F318" s="5"/>
    </row>
    <row r="319" ht="30" customHeight="1" spans="1:6">
      <c r="A319" s="4">
        <v>316</v>
      </c>
      <c r="B319" s="4" t="str">
        <f t="shared" si="4"/>
        <v>0101</v>
      </c>
      <c r="C319" s="5" t="s">
        <v>8</v>
      </c>
      <c r="D319" s="4" t="str">
        <f>"邢增海"</f>
        <v>邢增海</v>
      </c>
      <c r="E319" s="4" t="s">
        <v>324</v>
      </c>
      <c r="F319" s="5"/>
    </row>
    <row r="320" ht="30" customHeight="1" spans="1:6">
      <c r="A320" s="4">
        <v>317</v>
      </c>
      <c r="B320" s="4" t="str">
        <f t="shared" si="4"/>
        <v>0101</v>
      </c>
      <c r="C320" s="5" t="s">
        <v>8</v>
      </c>
      <c r="D320" s="4" t="str">
        <f>"王秀忱"</f>
        <v>王秀忱</v>
      </c>
      <c r="E320" s="4" t="s">
        <v>325</v>
      </c>
      <c r="F320" s="5"/>
    </row>
    <row r="321" ht="30" customHeight="1" spans="1:6">
      <c r="A321" s="4">
        <v>318</v>
      </c>
      <c r="B321" s="4" t="str">
        <f t="shared" si="4"/>
        <v>0101</v>
      </c>
      <c r="C321" s="5" t="s">
        <v>8</v>
      </c>
      <c r="D321" s="4" t="str">
        <f>"陈运珠"</f>
        <v>陈运珠</v>
      </c>
      <c r="E321" s="4" t="s">
        <v>326</v>
      </c>
      <c r="F321" s="5"/>
    </row>
    <row r="322" ht="30" customHeight="1" spans="1:6">
      <c r="A322" s="4">
        <v>319</v>
      </c>
      <c r="B322" s="4" t="str">
        <f t="shared" si="4"/>
        <v>0101</v>
      </c>
      <c r="C322" s="5" t="s">
        <v>8</v>
      </c>
      <c r="D322" s="4" t="str">
        <f>"吴桂潭"</f>
        <v>吴桂潭</v>
      </c>
      <c r="E322" s="4" t="s">
        <v>327</v>
      </c>
      <c r="F322" s="5"/>
    </row>
    <row r="323" ht="30" customHeight="1" spans="1:6">
      <c r="A323" s="4">
        <v>320</v>
      </c>
      <c r="B323" s="4" t="str">
        <f t="shared" si="4"/>
        <v>0101</v>
      </c>
      <c r="C323" s="5" t="s">
        <v>8</v>
      </c>
      <c r="D323" s="4" t="str">
        <f>"郑堂玉"</f>
        <v>郑堂玉</v>
      </c>
      <c r="E323" s="4" t="s">
        <v>328</v>
      </c>
      <c r="F323" s="5"/>
    </row>
    <row r="324" ht="30" customHeight="1" spans="1:6">
      <c r="A324" s="4">
        <v>321</v>
      </c>
      <c r="B324" s="4" t="str">
        <f>"0101"</f>
        <v>0101</v>
      </c>
      <c r="C324" s="5" t="s">
        <v>8</v>
      </c>
      <c r="D324" s="4" t="str">
        <f>"邓金玲"</f>
        <v>邓金玲</v>
      </c>
      <c r="E324" s="4" t="s">
        <v>329</v>
      </c>
      <c r="F324" s="5"/>
    </row>
    <row r="325" ht="30" customHeight="1" spans="1:6">
      <c r="A325" s="4">
        <v>322</v>
      </c>
      <c r="B325" s="4" t="str">
        <f>"0101"</f>
        <v>0101</v>
      </c>
      <c r="C325" s="5" t="s">
        <v>8</v>
      </c>
      <c r="D325" s="4" t="str">
        <f>"刘家敏"</f>
        <v>刘家敏</v>
      </c>
      <c r="E325" s="4" t="s">
        <v>330</v>
      </c>
      <c r="F325" s="5"/>
    </row>
    <row r="326" ht="30" customHeight="1" spans="1:6">
      <c r="A326" s="4">
        <v>323</v>
      </c>
      <c r="B326" s="4" t="str">
        <f>"0102"</f>
        <v>0102</v>
      </c>
      <c r="C326" s="5" t="s">
        <v>331</v>
      </c>
      <c r="D326" s="4" t="str">
        <f>"陈积魁"</f>
        <v>陈积魁</v>
      </c>
      <c r="E326" s="4" t="s">
        <v>332</v>
      </c>
      <c r="F326" s="5"/>
    </row>
    <row r="327" ht="30" customHeight="1" spans="1:6">
      <c r="A327" s="4">
        <v>324</v>
      </c>
      <c r="B327" s="4" t="str">
        <f>"0102"</f>
        <v>0102</v>
      </c>
      <c r="C327" s="5" t="s">
        <v>331</v>
      </c>
      <c r="D327" s="4" t="str">
        <f>"钟海镭"</f>
        <v>钟海镭</v>
      </c>
      <c r="E327" s="4" t="s">
        <v>333</v>
      </c>
      <c r="F327" s="5"/>
    </row>
    <row r="328" ht="30" customHeight="1" spans="1:6">
      <c r="A328" s="4">
        <v>325</v>
      </c>
      <c r="B328" s="4" t="str">
        <f>"0102"</f>
        <v>0102</v>
      </c>
      <c r="C328" s="5" t="s">
        <v>331</v>
      </c>
      <c r="D328" s="4" t="str">
        <f>"叶哲君"</f>
        <v>叶哲君</v>
      </c>
      <c r="E328" s="4" t="s">
        <v>334</v>
      </c>
      <c r="F328" s="5"/>
    </row>
    <row r="329" ht="30" customHeight="1" spans="1:6">
      <c r="A329" s="4">
        <v>326</v>
      </c>
      <c r="B329" s="4" t="str">
        <f t="shared" ref="B329:B342" si="5">"0103"</f>
        <v>0103</v>
      </c>
      <c r="C329" s="5" t="s">
        <v>8</v>
      </c>
      <c r="D329" s="4" t="str">
        <f>"黄文芳"</f>
        <v>黄文芳</v>
      </c>
      <c r="E329" s="4" t="s">
        <v>335</v>
      </c>
      <c r="F329" s="5"/>
    </row>
    <row r="330" ht="30" customHeight="1" spans="1:6">
      <c r="A330" s="4">
        <v>327</v>
      </c>
      <c r="B330" s="4" t="str">
        <f t="shared" si="5"/>
        <v>0103</v>
      </c>
      <c r="C330" s="5" t="s">
        <v>8</v>
      </c>
      <c r="D330" s="4" t="str">
        <f>"石东叶"</f>
        <v>石东叶</v>
      </c>
      <c r="E330" s="4" t="s">
        <v>336</v>
      </c>
      <c r="F330" s="5"/>
    </row>
    <row r="331" ht="30" customHeight="1" spans="1:6">
      <c r="A331" s="4">
        <v>328</v>
      </c>
      <c r="B331" s="4" t="str">
        <f t="shared" si="5"/>
        <v>0103</v>
      </c>
      <c r="C331" s="5" t="s">
        <v>8</v>
      </c>
      <c r="D331" s="4" t="str">
        <f>"陈慧姬"</f>
        <v>陈慧姬</v>
      </c>
      <c r="E331" s="4" t="s">
        <v>337</v>
      </c>
      <c r="F331" s="5"/>
    </row>
    <row r="332" ht="30" customHeight="1" spans="1:6">
      <c r="A332" s="4">
        <v>329</v>
      </c>
      <c r="B332" s="4" t="str">
        <f t="shared" si="5"/>
        <v>0103</v>
      </c>
      <c r="C332" s="5" t="s">
        <v>8</v>
      </c>
      <c r="D332" s="4" t="str">
        <f>"杜尚枝"</f>
        <v>杜尚枝</v>
      </c>
      <c r="E332" s="4" t="s">
        <v>338</v>
      </c>
      <c r="F332" s="5"/>
    </row>
    <row r="333" ht="30" customHeight="1" spans="1:6">
      <c r="A333" s="4">
        <v>330</v>
      </c>
      <c r="B333" s="4" t="str">
        <f t="shared" si="5"/>
        <v>0103</v>
      </c>
      <c r="C333" s="5" t="s">
        <v>8</v>
      </c>
      <c r="D333" s="4" t="str">
        <f>"陈恩玉"</f>
        <v>陈恩玉</v>
      </c>
      <c r="E333" s="4" t="s">
        <v>339</v>
      </c>
      <c r="F333" s="5"/>
    </row>
    <row r="334" ht="30" customHeight="1" spans="1:6">
      <c r="A334" s="4">
        <v>331</v>
      </c>
      <c r="B334" s="4" t="str">
        <f t="shared" si="5"/>
        <v>0103</v>
      </c>
      <c r="C334" s="5" t="s">
        <v>8</v>
      </c>
      <c r="D334" s="4" t="str">
        <f>"郑小曼"</f>
        <v>郑小曼</v>
      </c>
      <c r="E334" s="4" t="s">
        <v>340</v>
      </c>
      <c r="F334" s="5"/>
    </row>
    <row r="335" ht="30" customHeight="1" spans="1:6">
      <c r="A335" s="4">
        <v>332</v>
      </c>
      <c r="B335" s="4" t="str">
        <f t="shared" si="5"/>
        <v>0103</v>
      </c>
      <c r="C335" s="5" t="s">
        <v>8</v>
      </c>
      <c r="D335" s="4" t="str">
        <f>"郑远巧"</f>
        <v>郑远巧</v>
      </c>
      <c r="E335" s="4" t="s">
        <v>341</v>
      </c>
      <c r="F335" s="5"/>
    </row>
    <row r="336" ht="30" customHeight="1" spans="1:6">
      <c r="A336" s="4">
        <v>333</v>
      </c>
      <c r="B336" s="4" t="str">
        <f t="shared" si="5"/>
        <v>0103</v>
      </c>
      <c r="C336" s="5" t="s">
        <v>8</v>
      </c>
      <c r="D336" s="4" t="str">
        <f>"陈春梦"</f>
        <v>陈春梦</v>
      </c>
      <c r="E336" s="4" t="s">
        <v>342</v>
      </c>
      <c r="F336" s="5"/>
    </row>
    <row r="337" ht="30" customHeight="1" spans="1:6">
      <c r="A337" s="4">
        <v>334</v>
      </c>
      <c r="B337" s="4" t="str">
        <f t="shared" si="5"/>
        <v>0103</v>
      </c>
      <c r="C337" s="5" t="s">
        <v>8</v>
      </c>
      <c r="D337" s="4" t="str">
        <f>"吴华珏"</f>
        <v>吴华珏</v>
      </c>
      <c r="E337" s="4" t="s">
        <v>343</v>
      </c>
      <c r="F337" s="5"/>
    </row>
    <row r="338" ht="30" customHeight="1" spans="1:6">
      <c r="A338" s="4">
        <v>335</v>
      </c>
      <c r="B338" s="4" t="str">
        <f t="shared" si="5"/>
        <v>0103</v>
      </c>
      <c r="C338" s="5" t="s">
        <v>8</v>
      </c>
      <c r="D338" s="4" t="str">
        <f>"邓俊盛"</f>
        <v>邓俊盛</v>
      </c>
      <c r="E338" s="4" t="s">
        <v>344</v>
      </c>
      <c r="F338" s="5"/>
    </row>
    <row r="339" ht="30" customHeight="1" spans="1:6">
      <c r="A339" s="4">
        <v>336</v>
      </c>
      <c r="B339" s="4" t="str">
        <f t="shared" si="5"/>
        <v>0103</v>
      </c>
      <c r="C339" s="5" t="s">
        <v>8</v>
      </c>
      <c r="D339" s="4" t="str">
        <f>"吉晓莹"</f>
        <v>吉晓莹</v>
      </c>
      <c r="E339" s="4" t="s">
        <v>345</v>
      </c>
      <c r="F339" s="5"/>
    </row>
    <row r="340" ht="30" customHeight="1" spans="1:6">
      <c r="A340" s="4">
        <v>337</v>
      </c>
      <c r="B340" s="4" t="str">
        <f t="shared" si="5"/>
        <v>0103</v>
      </c>
      <c r="C340" s="5" t="s">
        <v>8</v>
      </c>
      <c r="D340" s="4" t="str">
        <f>"陈乖乖"</f>
        <v>陈乖乖</v>
      </c>
      <c r="E340" s="4" t="s">
        <v>346</v>
      </c>
      <c r="F340" s="5"/>
    </row>
    <row r="341" ht="30" customHeight="1" spans="1:6">
      <c r="A341" s="4">
        <v>338</v>
      </c>
      <c r="B341" s="4" t="str">
        <f t="shared" si="5"/>
        <v>0103</v>
      </c>
      <c r="C341" s="5" t="s">
        <v>8</v>
      </c>
      <c r="D341" s="4" t="str">
        <f>"石孟娇"</f>
        <v>石孟娇</v>
      </c>
      <c r="E341" s="4" t="s">
        <v>347</v>
      </c>
      <c r="F341" s="5"/>
    </row>
    <row r="342" ht="30" customHeight="1" spans="1:6">
      <c r="A342" s="4">
        <v>339</v>
      </c>
      <c r="B342" s="4" t="str">
        <f t="shared" si="5"/>
        <v>0103</v>
      </c>
      <c r="C342" s="5" t="s">
        <v>8</v>
      </c>
      <c r="D342" s="4" t="str">
        <f>"何芳"</f>
        <v>何芳</v>
      </c>
      <c r="E342" s="4" t="s">
        <v>348</v>
      </c>
      <c r="F342" s="5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7315_676e6f0c82e2d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10097</cp:lastModifiedBy>
  <dcterms:created xsi:type="dcterms:W3CDTF">2024-12-27T09:11:00Z</dcterms:created>
  <dcterms:modified xsi:type="dcterms:W3CDTF">2024-12-30T08:52:28Z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1C8B6997322E4B8CBBE38ED4D5CD9C24_13</vt:lpwstr>
  </property>
  <property fmtid="{D5CDD505-2E9C-101B-9397-08002B2CF9AE}" pid="3" name="KSOProductBuildVer">
    <vt:lpwstr>2052-12.1.0.19302</vt:lpwstr>
  </property>
</Properties>
</file>