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315_676e6f0c82e2d" sheetId="1" r:id="rId1"/>
  </sheets>
  <definedNames>
    <definedName name="_xlnm._FilterDatabase" localSheetId="0" hidden="1">'7315_676e6f0c82e2d'!$A$3:$F$3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<sst xmlns="http://schemas.openxmlformats.org/spreadsheetml/2006/main" count="45" uniqueCount="16">
  <si>
    <t>附件2：</t>
  </si>
  <si>
    <t>乐东黎族自治县第二人民医院医共体2024年公开招聘编外专业技术人员
考核招聘报名资格初审合格人员名单</t>
  </si>
  <si>
    <t>序号</t>
  </si>
  <si>
    <t>岗位代码</t>
  </si>
  <si>
    <t>岗位名称</t>
  </si>
  <si>
    <t>姓名</t>
  </si>
  <si>
    <t>报考号</t>
  </si>
  <si>
    <t>备注</t>
  </si>
  <si>
    <t>内科医师</t>
  </si>
  <si>
    <t>外科医师</t>
  </si>
  <si>
    <t>急诊科医师</t>
  </si>
  <si>
    <t>儿科医师</t>
  </si>
  <si>
    <t>麻醉科医师</t>
  </si>
  <si>
    <t>药师</t>
  </si>
  <si>
    <t>放射科诊断医师</t>
  </si>
  <si>
    <t>中药房药师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</si>
</sst>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zoomScale="115" zoomScaleNormal="115" zoomScaleSheetLayoutView="60" workbookViewId="0">
      <pane ySplit="3" topLeftCell="A4" activePane="bottomLeft" state="frozen"/>
      <selection/>
      <selection pane="bottomLeft" activeCell="J6" sqref="J6"/>
    </sheetView>
  </sheetViews>
  <sheetFormatPr defaultColWidth="9" defaultRowHeight="13.5" outlineLevelCol="5"/>
  <cols>
    <col min="1" max="1" width="9" style="1"/>
    <col min="3" max="3" width="15" style="2" customWidth="1"/>
    <col min="5" max="5" width="26" customWidth="1"/>
    <col min="6" max="6" width="11.5" style="2" customWidth="1"/>
  </cols>
  <sheetData>
    <row r="1" spans="1:1">
      <c r="A1" s="1" t="s">
        <v>0</v>
      </c>
    </row>
    <row r="2" ht="40" customHeight="1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</row>
    <row r="4" ht="30" customHeight="1" spans="1:6">
      <c r="A4" s="4">
        <v>1</v>
      </c>
      <c r="B4" s="4" t="str">
        <f>"0201"</f>
        <v>0201</v>
      </c>
      <c r="C4" s="5" t="s">
        <v>8</v>
      </c>
      <c r="D4" s="4" t="str">
        <f>"黄小街"</f>
        <v>黄小街</v>
      </c>
      <c r="E4" s="4" t="str">
        <f>"73152024122514254429527"</f>
        <v>73152024122514254429527</v>
      </c>
      <c r="F4" s="5"/>
    </row>
    <row r="5" ht="30" customHeight="1" spans="1:6">
      <c r="A5" s="4">
        <v>2</v>
      </c>
      <c r="B5" s="4" t="str">
        <f>"0201"</f>
        <v>0201</v>
      </c>
      <c r="C5" s="5" t="s">
        <v>8</v>
      </c>
      <c r="D5" s="4" t="str">
        <f>"黎金宙"</f>
        <v>黎金宙</v>
      </c>
      <c r="E5" s="4" t="str">
        <f>"73152024122512493029294"</f>
        <v>73152024122512493029294</v>
      </c>
      <c r="F5" s="5"/>
    </row>
    <row r="6" ht="30" customHeight="1" spans="1:6">
      <c r="A6" s="4">
        <v>3</v>
      </c>
      <c r="B6" s="4" t="str">
        <f>"0201"</f>
        <v>0201</v>
      </c>
      <c r="C6" s="5" t="s">
        <v>8</v>
      </c>
      <c r="D6" s="4" t="str">
        <f>"陈娇月"</f>
        <v>陈娇月</v>
      </c>
      <c r="E6" s="4" t="str">
        <f>"73152024122613404232163"</f>
        <v>73152024122613404232163</v>
      </c>
      <c r="F6" s="5"/>
    </row>
    <row r="7" ht="30" customHeight="1" spans="1:6">
      <c r="A7" s="4">
        <v>4</v>
      </c>
      <c r="B7" s="4" t="str">
        <f>"0201"</f>
        <v>0201</v>
      </c>
      <c r="C7" s="5" t="s">
        <v>8</v>
      </c>
      <c r="D7" s="4" t="str">
        <f>"陈永强"</f>
        <v>陈永强</v>
      </c>
      <c r="E7" s="4" t="str">
        <f>"73152024122518263730239"</f>
        <v>73152024122518263730239</v>
      </c>
      <c r="F7" s="5"/>
    </row>
    <row r="8" ht="30" customHeight="1" spans="1:6">
      <c r="A8" s="4">
        <v>5</v>
      </c>
      <c r="B8" s="4" t="str">
        <f>"0201"</f>
        <v>0201</v>
      </c>
      <c r="C8" s="5" t="s">
        <v>8</v>
      </c>
      <c r="D8" s="4" t="str">
        <f>"杜琪婷"</f>
        <v>杜琪婷</v>
      </c>
      <c r="E8" s="4" t="str">
        <f>"73152024122710423033561"</f>
        <v>73152024122710423033561</v>
      </c>
      <c r="F8" s="5"/>
    </row>
    <row r="9" ht="30" customHeight="1" spans="1:6">
      <c r="A9" s="4">
        <v>6</v>
      </c>
      <c r="B9" s="4" t="str">
        <f>"0202"</f>
        <v>0202</v>
      </c>
      <c r="C9" s="5" t="s">
        <v>9</v>
      </c>
      <c r="D9" s="4" t="str">
        <f>"吴文俊"</f>
        <v>吴文俊</v>
      </c>
      <c r="E9" s="4" t="str">
        <f>"73152024122520235430497"</f>
        <v>73152024122520235430497</v>
      </c>
      <c r="F9" s="5"/>
    </row>
    <row r="10" ht="30" customHeight="1" spans="1:6">
      <c r="A10" s="4">
        <v>7</v>
      </c>
      <c r="B10" s="4" t="str">
        <f>"0202"</f>
        <v>0202</v>
      </c>
      <c r="C10" s="5" t="s">
        <v>9</v>
      </c>
      <c r="D10" s="4" t="str">
        <f>"林孟远"</f>
        <v>林孟远</v>
      </c>
      <c r="E10" s="4" t="str">
        <f>"73152024122622360033270"</f>
        <v>73152024122622360033270</v>
      </c>
      <c r="F10" s="5"/>
    </row>
    <row r="11" ht="30" customHeight="1" spans="1:6">
      <c r="A11" s="4">
        <v>8</v>
      </c>
      <c r="B11" s="4" t="str">
        <f>"0202"</f>
        <v>0202</v>
      </c>
      <c r="C11" s="5" t="s">
        <v>9</v>
      </c>
      <c r="D11" s="4" t="str">
        <f>"邱海丰"</f>
        <v>邱海丰</v>
      </c>
      <c r="E11" s="4" t="str">
        <f>"73152024122623091433303"</f>
        <v>73152024122623091433303</v>
      </c>
      <c r="F11" s="5"/>
    </row>
    <row r="12" ht="30" customHeight="1" spans="1:6">
      <c r="A12" s="4">
        <v>9</v>
      </c>
      <c r="B12" s="4" t="str">
        <f>"0202"</f>
        <v>0202</v>
      </c>
      <c r="C12" s="5" t="s">
        <v>9</v>
      </c>
      <c r="D12" s="4" t="str">
        <f>"陈警"</f>
        <v>陈警</v>
      </c>
      <c r="E12" s="4" t="str">
        <f>"73152024122708410033399"</f>
        <v>73152024122708410033399</v>
      </c>
      <c r="F12" s="5"/>
    </row>
    <row r="13" ht="30" customHeight="1" spans="1:6">
      <c r="A13" s="4">
        <v>10</v>
      </c>
      <c r="B13" s="4" t="str">
        <f>"0203"</f>
        <v>0203</v>
      </c>
      <c r="C13" s="5" t="s">
        <v>10</v>
      </c>
      <c r="D13" s="4" t="str">
        <f>"苏德"</f>
        <v>苏德</v>
      </c>
      <c r="E13" s="4" t="str">
        <f>"73152024122517365230117"</f>
        <v>73152024122517365230117</v>
      </c>
      <c r="F13" s="5"/>
    </row>
    <row r="14" ht="30" customHeight="1" spans="1:6">
      <c r="A14" s="4">
        <v>11</v>
      </c>
      <c r="B14" s="4" t="str">
        <f>"0205"</f>
        <v>0205</v>
      </c>
      <c r="C14" s="5" t="s">
        <v>11</v>
      </c>
      <c r="D14" s="4" t="str">
        <f>"陈晓芳"</f>
        <v>陈晓芳</v>
      </c>
      <c r="E14" s="4" t="str">
        <f>"73152024122600213330980"</f>
        <v>73152024122600213330980</v>
      </c>
      <c r="F14" s="5"/>
    </row>
    <row r="15" ht="30" customHeight="1" spans="1:6">
      <c r="A15" s="4">
        <v>12</v>
      </c>
      <c r="B15" s="4" t="str">
        <f>"0205"</f>
        <v>0205</v>
      </c>
      <c r="C15" s="5" t="s">
        <v>11</v>
      </c>
      <c r="D15" s="4" t="str">
        <f>"陈伟民"</f>
        <v>陈伟民</v>
      </c>
      <c r="E15" s="4" t="str">
        <f>"73152024122622015533228"</f>
        <v>73152024122622015533228</v>
      </c>
      <c r="F15" s="5"/>
    </row>
    <row r="16" ht="30" customHeight="1" spans="1:6">
      <c r="A16" s="4">
        <v>13</v>
      </c>
      <c r="B16" s="4" t="str">
        <f>"0206"</f>
        <v>0206</v>
      </c>
      <c r="C16" s="5" t="s">
        <v>12</v>
      </c>
      <c r="D16" s="4" t="str">
        <f>"刘洁"</f>
        <v>刘洁</v>
      </c>
      <c r="E16" s="4" t="str">
        <f>"73152024122617004032835"</f>
        <v>73152024122617004032835</v>
      </c>
      <c r="F16" s="5"/>
    </row>
    <row r="17" ht="30" customHeight="1" spans="1:6">
      <c r="A17" s="4">
        <v>14</v>
      </c>
      <c r="B17" s="4" t="str">
        <f t="shared" ref="B17:B29" si="0">"0210"</f>
        <v>0210</v>
      </c>
      <c r="C17" s="5" t="s">
        <v>13</v>
      </c>
      <c r="D17" s="4" t="str">
        <f>"黄小玲"</f>
        <v>黄小玲</v>
      </c>
      <c r="E17" s="4" t="str">
        <f>"73152024122509064228418"</f>
        <v>73152024122509064228418</v>
      </c>
      <c r="F17" s="5"/>
    </row>
    <row r="18" ht="30" customHeight="1" spans="1:6">
      <c r="A18" s="4">
        <v>15</v>
      </c>
      <c r="B18" s="4" t="str">
        <f t="shared" si="0"/>
        <v>0210</v>
      </c>
      <c r="C18" s="5" t="s">
        <v>13</v>
      </c>
      <c r="D18" s="4" t="str">
        <f>"张丽满"</f>
        <v>张丽满</v>
      </c>
      <c r="E18" s="4" t="str">
        <f>"73152024122511543329150"</f>
        <v>73152024122511543329150</v>
      </c>
      <c r="F18" s="5"/>
    </row>
    <row r="19" ht="30" customHeight="1" spans="1:6">
      <c r="A19" s="4">
        <v>16</v>
      </c>
      <c r="B19" s="4" t="str">
        <f t="shared" si="0"/>
        <v>0210</v>
      </c>
      <c r="C19" s="5" t="s">
        <v>13</v>
      </c>
      <c r="D19" s="4" t="str">
        <f>"梁二萍"</f>
        <v>梁二萍</v>
      </c>
      <c r="E19" s="4" t="str">
        <f>"73152024122515232629707"</f>
        <v>73152024122515232629707</v>
      </c>
      <c r="F19" s="5"/>
    </row>
    <row r="20" ht="30" customHeight="1" spans="1:6">
      <c r="A20" s="4">
        <v>17</v>
      </c>
      <c r="B20" s="4" t="str">
        <f t="shared" si="0"/>
        <v>0210</v>
      </c>
      <c r="C20" s="5" t="s">
        <v>13</v>
      </c>
      <c r="D20" s="4" t="str">
        <f>"王小娜"</f>
        <v>王小娜</v>
      </c>
      <c r="E20" s="4" t="str">
        <f>"73152024122516023029835"</f>
        <v>73152024122516023029835</v>
      </c>
      <c r="F20" s="5"/>
    </row>
    <row r="21" ht="30" customHeight="1" spans="1:6">
      <c r="A21" s="4">
        <v>18</v>
      </c>
      <c r="B21" s="4" t="str">
        <f t="shared" si="0"/>
        <v>0210</v>
      </c>
      <c r="C21" s="5" t="s">
        <v>13</v>
      </c>
      <c r="D21" s="4" t="str">
        <f>"黄明霞"</f>
        <v>黄明霞</v>
      </c>
      <c r="E21" s="4" t="str">
        <f>"73152024122520460030563"</f>
        <v>73152024122520460030563</v>
      </c>
      <c r="F21" s="5"/>
    </row>
    <row r="22" ht="30" customHeight="1" spans="1:6">
      <c r="A22" s="4">
        <v>19</v>
      </c>
      <c r="B22" s="4" t="str">
        <f t="shared" si="0"/>
        <v>0210</v>
      </c>
      <c r="C22" s="5" t="s">
        <v>13</v>
      </c>
      <c r="D22" s="4" t="str">
        <f>"黎丽菲"</f>
        <v>黎丽菲</v>
      </c>
      <c r="E22" s="4" t="str">
        <f>"73152024122520411030548"</f>
        <v>73152024122520411030548</v>
      </c>
      <c r="F22" s="5"/>
    </row>
    <row r="23" ht="30" customHeight="1" spans="1:6">
      <c r="A23" s="4">
        <v>20</v>
      </c>
      <c r="B23" s="4" t="str">
        <f t="shared" si="0"/>
        <v>0210</v>
      </c>
      <c r="C23" s="5" t="s">
        <v>13</v>
      </c>
      <c r="D23" s="4" t="str">
        <f>"盛花"</f>
        <v>盛花</v>
      </c>
      <c r="E23" s="4" t="str">
        <f>"73152024122522102030784"</f>
        <v>73152024122522102030784</v>
      </c>
      <c r="F23" s="5"/>
    </row>
    <row r="24" ht="30" customHeight="1" spans="1:6">
      <c r="A24" s="4">
        <v>21</v>
      </c>
      <c r="B24" s="4" t="str">
        <f t="shared" si="0"/>
        <v>0210</v>
      </c>
      <c r="C24" s="5" t="s">
        <v>13</v>
      </c>
      <c r="D24" s="4" t="str">
        <f>"林小萍"</f>
        <v>林小萍</v>
      </c>
      <c r="E24" s="4" t="str">
        <f>"73152024122522373430847"</f>
        <v>73152024122522373430847</v>
      </c>
      <c r="F24" s="5"/>
    </row>
    <row r="25" ht="30" customHeight="1" spans="1:6">
      <c r="A25" s="4">
        <v>22</v>
      </c>
      <c r="B25" s="4" t="str">
        <f t="shared" si="0"/>
        <v>0210</v>
      </c>
      <c r="C25" s="5" t="s">
        <v>13</v>
      </c>
      <c r="D25" s="4" t="str">
        <f>"李海花"</f>
        <v>李海花</v>
      </c>
      <c r="E25" s="4" t="str">
        <f>"73152024122509452628610"</f>
        <v>73152024122509452628610</v>
      </c>
      <c r="F25" s="5"/>
    </row>
    <row r="26" ht="30" customHeight="1" spans="1:6">
      <c r="A26" s="4">
        <v>23</v>
      </c>
      <c r="B26" s="4" t="str">
        <f t="shared" si="0"/>
        <v>0210</v>
      </c>
      <c r="C26" s="5" t="s">
        <v>13</v>
      </c>
      <c r="D26" s="4" t="str">
        <f>"符礼珍"</f>
        <v>符礼珍</v>
      </c>
      <c r="E26" s="4" t="str">
        <f>"73152024122616552232815"</f>
        <v>73152024122616552232815</v>
      </c>
      <c r="F26" s="5"/>
    </row>
    <row r="27" ht="30" customHeight="1" spans="1:6">
      <c r="A27" s="4">
        <v>24</v>
      </c>
      <c r="B27" s="4" t="str">
        <f t="shared" si="0"/>
        <v>0210</v>
      </c>
      <c r="C27" s="5" t="s">
        <v>13</v>
      </c>
      <c r="D27" s="4" t="str">
        <f>"陈燕"</f>
        <v>陈燕</v>
      </c>
      <c r="E27" s="4" t="str">
        <f>"73152024122510480928897"</f>
        <v>73152024122510480928897</v>
      </c>
      <c r="F27" s="5"/>
    </row>
    <row r="28" ht="30" customHeight="1" spans="1:6">
      <c r="A28" s="4">
        <v>25</v>
      </c>
      <c r="B28" s="4" t="str">
        <f t="shared" si="0"/>
        <v>0210</v>
      </c>
      <c r="C28" s="5" t="s">
        <v>13</v>
      </c>
      <c r="D28" s="4" t="str">
        <f>"王江春"</f>
        <v>王江春</v>
      </c>
      <c r="E28" s="4" t="str">
        <f>"73152024122621365733201"</f>
        <v>73152024122621365733201</v>
      </c>
      <c r="F28" s="5"/>
    </row>
    <row r="29" ht="30" customHeight="1" spans="1:6">
      <c r="A29" s="4">
        <v>26</v>
      </c>
      <c r="B29" s="4" t="str">
        <f t="shared" si="0"/>
        <v>0210</v>
      </c>
      <c r="C29" s="5" t="s">
        <v>13</v>
      </c>
      <c r="D29" s="4" t="str">
        <f>"林思晴"</f>
        <v>林思晴</v>
      </c>
      <c r="E29" s="4" t="str">
        <f>"73152024122709365833466"</f>
        <v>73152024122709365833466</v>
      </c>
      <c r="F29" s="5"/>
    </row>
    <row r="30" ht="30" customHeight="1" spans="1:6">
      <c r="A30" s="4">
        <v>27</v>
      </c>
      <c r="B30" s="4" t="str">
        <f>"0212"</f>
        <v>0212</v>
      </c>
      <c r="C30" s="5" t="s">
        <v>14</v>
      </c>
      <c r="D30" s="4" t="str">
        <f>"蔡鸿翔"</f>
        <v>蔡鸿翔</v>
      </c>
      <c r="E30" s="4" t="str">
        <f>"73152024122511290029065"</f>
        <v>73152024122511290029065</v>
      </c>
      <c r="F30" s="5"/>
    </row>
    <row r="31" ht="30" customHeight="1" spans="1:6">
      <c r="A31" s="4">
        <v>28</v>
      </c>
      <c r="B31" s="4" t="str">
        <f>"0213"</f>
        <v>0213</v>
      </c>
      <c r="C31" s="5" t="s">
        <v>15</v>
      </c>
      <c r="D31" s="4" t="str">
        <f>"郑梓婷"</f>
        <v>郑梓婷</v>
      </c>
      <c r="E31" s="4" t="str">
        <f>"73152024122512462229290"</f>
        <v>73152024122512462229290</v>
      </c>
      <c r="F31" s="5"/>
    </row>
    <row r="32" ht="30" customHeight="1" spans="1:6">
      <c r="A32" s="4">
        <v>29</v>
      </c>
      <c r="B32" s="4" t="str">
        <f t="shared" ref="B32:B40" si="1">"0214"</f>
        <v>0214</v>
      </c>
      <c r="C32" s="5" t="s">
        <v>13</v>
      </c>
      <c r="D32" s="4" t="str">
        <f>"蔡琼妹"</f>
        <v>蔡琼妹</v>
      </c>
      <c r="E32" s="4" t="str">
        <f>"73152024122510373328857"</f>
        <v>73152024122510373328857</v>
      </c>
      <c r="F32" s="5"/>
    </row>
    <row r="33" ht="30" customHeight="1" spans="1:6">
      <c r="A33" s="4">
        <v>30</v>
      </c>
      <c r="B33" s="4" t="str">
        <f t="shared" si="1"/>
        <v>0214</v>
      </c>
      <c r="C33" s="5" t="s">
        <v>13</v>
      </c>
      <c r="D33" s="4" t="str">
        <f>"张小娜"</f>
        <v>张小娜</v>
      </c>
      <c r="E33" s="4" t="str">
        <f>"73152024122515450329780"</f>
        <v>73152024122515450329780</v>
      </c>
      <c r="F33" s="5"/>
    </row>
    <row r="34" ht="30" customHeight="1" spans="1:6">
      <c r="A34" s="4">
        <v>31</v>
      </c>
      <c r="B34" s="4" t="str">
        <f t="shared" si="1"/>
        <v>0214</v>
      </c>
      <c r="C34" s="5" t="s">
        <v>13</v>
      </c>
      <c r="D34" s="4" t="str">
        <f>"郭垂文"</f>
        <v>郭垂文</v>
      </c>
      <c r="E34" s="4" t="str">
        <f>"73152024122517252830087"</f>
        <v>73152024122517252830087</v>
      </c>
      <c r="F34" s="5"/>
    </row>
    <row r="35" ht="30" customHeight="1" spans="1:6">
      <c r="A35" s="4">
        <v>32</v>
      </c>
      <c r="B35" s="4" t="str">
        <f t="shared" si="1"/>
        <v>0214</v>
      </c>
      <c r="C35" s="5" t="s">
        <v>13</v>
      </c>
      <c r="D35" s="4" t="str">
        <f>"林海燕"</f>
        <v>林海燕</v>
      </c>
      <c r="E35" s="4" t="str">
        <f>"73152024122523234230926"</f>
        <v>73152024122523234230926</v>
      </c>
      <c r="F35" s="5"/>
    </row>
    <row r="36" ht="30" customHeight="1" spans="1:6">
      <c r="A36" s="4">
        <v>33</v>
      </c>
      <c r="B36" s="4" t="str">
        <f t="shared" si="1"/>
        <v>0214</v>
      </c>
      <c r="C36" s="5" t="s">
        <v>13</v>
      </c>
      <c r="D36" s="4" t="str">
        <f>"陈钟娥"</f>
        <v>陈钟娥</v>
      </c>
      <c r="E36" s="4" t="str">
        <f>"73152024122615441132561"</f>
        <v>73152024122615441132561</v>
      </c>
      <c r="F36" s="5"/>
    </row>
    <row r="37" ht="30" customHeight="1" spans="1:6">
      <c r="A37" s="4">
        <v>34</v>
      </c>
      <c r="B37" s="4" t="str">
        <f t="shared" si="1"/>
        <v>0214</v>
      </c>
      <c r="C37" s="5" t="s">
        <v>13</v>
      </c>
      <c r="D37" s="4" t="str">
        <f>"吕凤"</f>
        <v>吕凤</v>
      </c>
      <c r="E37" s="4" t="str">
        <f>"73152024122620094633072"</f>
        <v>73152024122620094633072</v>
      </c>
      <c r="F37" s="5"/>
    </row>
    <row r="38" ht="30" customHeight="1" spans="1:6">
      <c r="A38" s="4">
        <v>35</v>
      </c>
      <c r="B38" s="4" t="str">
        <f t="shared" si="1"/>
        <v>0214</v>
      </c>
      <c r="C38" s="5" t="s">
        <v>13</v>
      </c>
      <c r="D38" s="4" t="str">
        <f>"罗才飘"</f>
        <v>罗才飘</v>
      </c>
      <c r="E38" s="4" t="str">
        <f>"73152024122621273333186"</f>
        <v>73152024122621273333186</v>
      </c>
      <c r="F38" s="5"/>
    </row>
    <row r="39" ht="30" customHeight="1" spans="1:6">
      <c r="A39" s="4">
        <v>36</v>
      </c>
      <c r="B39" s="4" t="str">
        <f t="shared" si="1"/>
        <v>0214</v>
      </c>
      <c r="C39" s="5" t="s">
        <v>13</v>
      </c>
      <c r="D39" s="4" t="str">
        <f>"王莉苗"</f>
        <v>王莉苗</v>
      </c>
      <c r="E39" s="4" t="str">
        <f>"73152024122621423233209"</f>
        <v>73152024122621423233209</v>
      </c>
      <c r="F39" s="5"/>
    </row>
    <row r="40" ht="30" customHeight="1" spans="1:6">
      <c r="A40" s="4">
        <v>37</v>
      </c>
      <c r="B40" s="4" t="str">
        <f t="shared" si="1"/>
        <v>0214</v>
      </c>
      <c r="C40" s="5" t="s">
        <v>13</v>
      </c>
      <c r="D40" s="4" t="str">
        <f>"陈凝"</f>
        <v>陈凝</v>
      </c>
      <c r="E40" s="4" t="str">
        <f>"73152024122620493533132"</f>
        <v>73152024122620493533132</v>
      </c>
      <c r="F40" s="5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7315_676e6f0c82e2d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考务部</cp:lastModifiedBy>
  <dcterms:created xsi:type="dcterms:W3CDTF">2024-12-27T09:11:00Z</dcterms:created>
  <dcterms:modified xsi:type="dcterms:W3CDTF">2024-12-30T08:50:12Z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EF88D4B4AC29424C90CEEA1763D1F683_13</vt:lpwstr>
  </property>
  <property fmtid="{D5CDD505-2E9C-101B-9397-08002B2CF9AE}" pid="3" name="KSOProductBuildVer">
    <vt:lpwstr>2052-12.1.0.19302</vt:lpwstr>
  </property>
</Properties>
</file>