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D:\易择\万宁\万宁现代农投\"/>
    </mc:Choice>
  </mc:AlternateContent>
  <xr:revisionPtr revIDLastSave="0" documentId="13_ncr:1_{2BC62BDA-F729-4848-8B9B-CC48E9725240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合格名单" sheetId="1" r:id="rId1"/>
  </sheets>
  <definedNames>
    <definedName name="_xlnm._FilterDatabase" localSheetId="0" hidden="1">合格名单!$A$2:$D$159</definedName>
    <definedName name="_xlnm.Print_Titles" localSheetId="0">合格名单!$1:$2</definedName>
  </definedNames>
  <calcPr calcId="191029"/>
</workbook>
</file>

<file path=xl/calcChain.xml><?xml version="1.0" encoding="utf-8"?>
<calcChain xmlns="http://schemas.openxmlformats.org/spreadsheetml/2006/main">
  <c r="D121" i="1" l="1"/>
  <c r="D120" i="1"/>
  <c r="D119" i="1"/>
  <c r="D159" i="1"/>
  <c r="B159" i="1"/>
  <c r="D158" i="1"/>
  <c r="B158" i="1"/>
  <c r="D157" i="1"/>
  <c r="B157" i="1"/>
  <c r="D156" i="1"/>
  <c r="B156" i="1"/>
  <c r="D155" i="1"/>
  <c r="B155" i="1"/>
  <c r="D154" i="1"/>
  <c r="B154" i="1"/>
  <c r="D153" i="1"/>
  <c r="B153" i="1"/>
  <c r="D152" i="1"/>
  <c r="B152" i="1"/>
  <c r="D151" i="1"/>
  <c r="B151" i="1"/>
  <c r="D150" i="1"/>
  <c r="B150" i="1"/>
  <c r="D149" i="1"/>
  <c r="B149" i="1"/>
  <c r="D148" i="1"/>
  <c r="B148" i="1"/>
  <c r="D147" i="1"/>
  <c r="B147" i="1"/>
  <c r="D146" i="1"/>
  <c r="B146" i="1"/>
  <c r="D145" i="1"/>
  <c r="B145" i="1"/>
  <c r="D144" i="1"/>
  <c r="B144" i="1"/>
  <c r="D143" i="1"/>
  <c r="B143" i="1"/>
  <c r="D142" i="1"/>
  <c r="B142" i="1"/>
  <c r="D141" i="1"/>
  <c r="B141" i="1"/>
  <c r="D140" i="1"/>
  <c r="B140" i="1"/>
  <c r="D139" i="1"/>
  <c r="B139" i="1"/>
  <c r="D138" i="1"/>
  <c r="B138" i="1"/>
  <c r="D137" i="1"/>
  <c r="B137" i="1"/>
  <c r="D136" i="1"/>
  <c r="B136" i="1"/>
  <c r="D135" i="1"/>
  <c r="B135" i="1"/>
  <c r="D134" i="1"/>
  <c r="B134" i="1"/>
  <c r="D133" i="1"/>
  <c r="B133" i="1"/>
  <c r="D132" i="1"/>
  <c r="B132" i="1"/>
  <c r="D131" i="1"/>
  <c r="B131" i="1"/>
  <c r="D130" i="1"/>
  <c r="B130" i="1"/>
  <c r="D129" i="1"/>
  <c r="B129" i="1"/>
  <c r="D128" i="1"/>
  <c r="B128" i="1"/>
  <c r="D127" i="1"/>
  <c r="B127" i="1"/>
  <c r="D126" i="1"/>
  <c r="B126" i="1"/>
  <c r="D125" i="1"/>
  <c r="B125" i="1"/>
  <c r="D124" i="1"/>
  <c r="B124" i="1"/>
  <c r="D123" i="1"/>
  <c r="B123" i="1"/>
  <c r="D122" i="1"/>
  <c r="B122" i="1"/>
  <c r="B121" i="1"/>
  <c r="B120" i="1"/>
  <c r="B119" i="1"/>
  <c r="B118" i="1"/>
  <c r="B117" i="1"/>
  <c r="B116" i="1"/>
  <c r="B115" i="1"/>
  <c r="B114" i="1"/>
  <c r="D113" i="1"/>
  <c r="B113" i="1"/>
  <c r="D112" i="1"/>
  <c r="B112" i="1"/>
  <c r="D111" i="1"/>
  <c r="B111" i="1"/>
  <c r="D110" i="1"/>
  <c r="B110" i="1"/>
  <c r="D109" i="1"/>
  <c r="B109" i="1"/>
  <c r="D108" i="1"/>
  <c r="B108" i="1"/>
  <c r="D107" i="1"/>
  <c r="B107" i="1"/>
  <c r="D106" i="1"/>
  <c r="B106" i="1"/>
  <c r="D105" i="1"/>
  <c r="B105" i="1"/>
  <c r="D104" i="1"/>
  <c r="B104" i="1"/>
  <c r="D103" i="1"/>
  <c r="B103" i="1"/>
  <c r="D102" i="1"/>
  <c r="B102" i="1"/>
  <c r="D101" i="1"/>
  <c r="B101" i="1"/>
  <c r="D100" i="1"/>
  <c r="B100" i="1"/>
  <c r="D99" i="1"/>
  <c r="B99" i="1"/>
  <c r="D98" i="1"/>
  <c r="B98" i="1"/>
  <c r="D97" i="1"/>
  <c r="B97" i="1"/>
  <c r="D96" i="1"/>
  <c r="B96" i="1"/>
  <c r="D95" i="1"/>
  <c r="B95" i="1"/>
  <c r="D94" i="1"/>
  <c r="B94" i="1"/>
  <c r="D93" i="1"/>
  <c r="B93" i="1"/>
  <c r="D92" i="1"/>
  <c r="B92" i="1"/>
  <c r="D91" i="1"/>
  <c r="B91" i="1"/>
  <c r="D90" i="1"/>
  <c r="B90" i="1"/>
  <c r="D89" i="1"/>
  <c r="B89" i="1"/>
  <c r="B88" i="1"/>
  <c r="B87" i="1"/>
  <c r="D86" i="1"/>
  <c r="B86" i="1"/>
  <c r="D85" i="1"/>
  <c r="B85" i="1"/>
  <c r="D84" i="1"/>
  <c r="B84" i="1"/>
  <c r="D83" i="1"/>
  <c r="B83" i="1"/>
  <c r="D82" i="1"/>
  <c r="B82" i="1"/>
  <c r="D81" i="1"/>
  <c r="B81" i="1"/>
  <c r="D80" i="1"/>
  <c r="B80" i="1"/>
  <c r="D79" i="1"/>
  <c r="B79" i="1"/>
  <c r="D78" i="1"/>
  <c r="B78" i="1"/>
  <c r="D77" i="1"/>
  <c r="B77" i="1"/>
  <c r="D76" i="1"/>
  <c r="B76" i="1"/>
  <c r="D75" i="1"/>
  <c r="B75" i="1"/>
  <c r="D74" i="1"/>
  <c r="B74" i="1"/>
  <c r="D73" i="1"/>
  <c r="B73" i="1"/>
  <c r="D72" i="1"/>
  <c r="B72" i="1"/>
  <c r="D71" i="1"/>
  <c r="B71" i="1"/>
  <c r="D70" i="1"/>
  <c r="B70" i="1"/>
  <c r="D69" i="1"/>
  <c r="B69" i="1"/>
  <c r="D68" i="1"/>
  <c r="B68" i="1"/>
  <c r="D67" i="1"/>
  <c r="B67" i="1"/>
  <c r="D66" i="1"/>
  <c r="B66" i="1"/>
  <c r="D65" i="1"/>
  <c r="B65" i="1"/>
  <c r="D64" i="1"/>
  <c r="B64" i="1"/>
  <c r="D63" i="1"/>
  <c r="B63" i="1"/>
  <c r="D62" i="1"/>
  <c r="B62" i="1"/>
  <c r="D61" i="1"/>
  <c r="B61" i="1"/>
  <c r="D60" i="1"/>
  <c r="B60" i="1"/>
  <c r="D59" i="1"/>
  <c r="B59" i="1"/>
  <c r="D58" i="1"/>
  <c r="B58" i="1"/>
  <c r="D57" i="1"/>
  <c r="B57" i="1"/>
  <c r="D56" i="1"/>
  <c r="B56" i="1"/>
  <c r="D55" i="1"/>
  <c r="B55" i="1"/>
  <c r="D54" i="1"/>
  <c r="B54" i="1"/>
  <c r="D53" i="1"/>
  <c r="B53" i="1"/>
  <c r="D52" i="1"/>
  <c r="B52" i="1"/>
  <c r="D51" i="1"/>
  <c r="B51" i="1"/>
  <c r="D50" i="1"/>
  <c r="B50" i="1"/>
  <c r="D49" i="1"/>
  <c r="B49" i="1"/>
  <c r="D48" i="1"/>
  <c r="B48" i="1"/>
  <c r="D47" i="1"/>
  <c r="B47" i="1"/>
  <c r="D46" i="1"/>
  <c r="B46" i="1"/>
  <c r="D45" i="1"/>
  <c r="B45" i="1"/>
  <c r="D44" i="1"/>
  <c r="B44" i="1"/>
  <c r="D43" i="1"/>
  <c r="B43" i="1"/>
  <c r="D42" i="1"/>
  <c r="B42" i="1"/>
  <c r="D41" i="1"/>
  <c r="B41" i="1"/>
  <c r="D40" i="1"/>
  <c r="B40" i="1"/>
  <c r="D39" i="1"/>
  <c r="B39" i="1"/>
  <c r="D38" i="1"/>
  <c r="B38" i="1"/>
  <c r="D37" i="1"/>
  <c r="B37" i="1"/>
  <c r="D36" i="1"/>
  <c r="B36" i="1"/>
  <c r="D35" i="1"/>
  <c r="B35" i="1"/>
  <c r="D34" i="1"/>
  <c r="B34" i="1"/>
  <c r="D33" i="1"/>
  <c r="B33" i="1"/>
  <c r="D32" i="1"/>
  <c r="B32" i="1"/>
  <c r="D31" i="1"/>
  <c r="B31" i="1"/>
  <c r="D30" i="1"/>
  <c r="B30" i="1"/>
  <c r="D29" i="1"/>
  <c r="B29" i="1"/>
  <c r="D28" i="1"/>
  <c r="B28" i="1"/>
  <c r="D27" i="1"/>
  <c r="B27" i="1"/>
  <c r="D26" i="1"/>
  <c r="B26" i="1"/>
  <c r="D25" i="1"/>
  <c r="B25" i="1"/>
  <c r="D24" i="1"/>
  <c r="B24" i="1"/>
  <c r="D23" i="1"/>
  <c r="B23" i="1"/>
  <c r="D22" i="1"/>
  <c r="B22" i="1"/>
  <c r="D21" i="1"/>
  <c r="B21" i="1"/>
  <c r="D20" i="1"/>
  <c r="B20" i="1"/>
  <c r="D19" i="1"/>
  <c r="B19" i="1"/>
  <c r="D18" i="1"/>
  <c r="B18" i="1"/>
  <c r="D17" i="1"/>
  <c r="B17" i="1"/>
  <c r="D16" i="1"/>
  <c r="B16" i="1"/>
  <c r="D15" i="1"/>
  <c r="B15" i="1"/>
  <c r="D14" i="1"/>
  <c r="B14" i="1"/>
  <c r="D13" i="1"/>
  <c r="B13" i="1"/>
  <c r="D12" i="1"/>
  <c r="B12" i="1"/>
  <c r="D11" i="1"/>
  <c r="B11" i="1"/>
  <c r="D10" i="1"/>
  <c r="B10" i="1"/>
  <c r="D9" i="1"/>
  <c r="B9" i="1"/>
  <c r="D8" i="1"/>
  <c r="B8" i="1"/>
  <c r="D7" i="1"/>
  <c r="B7" i="1"/>
  <c r="D6" i="1"/>
  <c r="B6" i="1"/>
  <c r="D5" i="1"/>
  <c r="B5" i="1"/>
  <c r="D4" i="1"/>
  <c r="B4" i="1"/>
  <c r="D3" i="1"/>
  <c r="B3" i="1"/>
</calcChain>
</file>

<file path=xl/sharedStrings.xml><?xml version="1.0" encoding="utf-8"?>
<sst xmlns="http://schemas.openxmlformats.org/spreadsheetml/2006/main" count="169" uniqueCount="27">
  <si>
    <t>万宁市农投菜篮子发展有限责任公司2025年公开招聘工作人员
资格初审合格人员名单</t>
  </si>
  <si>
    <t>序号</t>
  </si>
  <si>
    <t>岗位代码</t>
  </si>
  <si>
    <t>岗位名称</t>
  </si>
  <si>
    <t>姓名</t>
  </si>
  <si>
    <t>行政管理岗</t>
  </si>
  <si>
    <t>人事管理岗</t>
  </si>
  <si>
    <t>会计岗</t>
  </si>
  <si>
    <t>出纳</t>
  </si>
  <si>
    <t>核价岗</t>
  </si>
  <si>
    <t>采购管理岗</t>
  </si>
  <si>
    <t>采购助理岗</t>
  </si>
  <si>
    <t>品控管理岗</t>
  </si>
  <si>
    <t>许乙平</t>
  </si>
  <si>
    <t>蔡笃贵</t>
  </si>
  <si>
    <t>客户管理岗</t>
  </si>
  <si>
    <t>业务助理岗</t>
  </si>
  <si>
    <t>夜班仓管岗</t>
  </si>
  <si>
    <t>郑海珍</t>
  </si>
  <si>
    <t>严娇艳</t>
  </si>
  <si>
    <t>吴丽</t>
  </si>
  <si>
    <t>白班仓管岗</t>
  </si>
  <si>
    <t>食品安全检测岗</t>
  </si>
  <si>
    <t>数据管理岗</t>
  </si>
  <si>
    <t>新媒体运营岗</t>
  </si>
  <si>
    <t>卓恩雄</t>
    <phoneticPr fontId="4" type="noConversion"/>
  </si>
  <si>
    <t>曹德亮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</si>
</sst>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1/sharedlinks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9"/>
  <sheetViews>
    <sheetView tabSelected="1" view="pageBreakPreview" zoomScaleNormal="100" workbookViewId="0">
      <pane ySplit="2" topLeftCell="A111" activePane="bottomLeft" state="frozen"/>
      <selection pane="bottomLeft" activeCell="C117" sqref="C117"/>
    </sheetView>
  </sheetViews>
  <sheetFormatPr defaultColWidth="9" defaultRowHeight="13.5" x14ac:dyDescent="0.3"/>
  <cols>
    <col min="1" max="2" width="11.46484375" customWidth="1"/>
    <col min="3" max="4" width="25.1328125" customWidth="1"/>
  </cols>
  <sheetData>
    <row r="1" spans="1:4" ht="45" customHeight="1" x14ac:dyDescent="0.3">
      <c r="A1" s="4" t="s">
        <v>0</v>
      </c>
      <c r="B1" s="4"/>
      <c r="C1" s="4"/>
      <c r="D1" s="4"/>
    </row>
    <row r="2" spans="1:4" s="1" customFormat="1" ht="25.05" customHeight="1" x14ac:dyDescent="0.3">
      <c r="A2" s="2" t="s">
        <v>1</v>
      </c>
      <c r="B2" s="2" t="s">
        <v>2</v>
      </c>
      <c r="C2" s="2" t="s">
        <v>3</v>
      </c>
      <c r="D2" s="2" t="s">
        <v>4</v>
      </c>
    </row>
    <row r="3" spans="1:4" s="1" customFormat="1" ht="24" customHeight="1" x14ac:dyDescent="0.3">
      <c r="A3" s="3">
        <v>1</v>
      </c>
      <c r="B3" s="3" t="str">
        <f t="shared" ref="B3:B26" si="0">"101"</f>
        <v>101</v>
      </c>
      <c r="C3" s="3" t="s">
        <v>5</v>
      </c>
      <c r="D3" s="3" t="str">
        <f>"吴育瑜"</f>
        <v>吴育瑜</v>
      </c>
    </row>
    <row r="4" spans="1:4" s="1" customFormat="1" ht="24" customHeight="1" x14ac:dyDescent="0.3">
      <c r="A4" s="3">
        <v>2</v>
      </c>
      <c r="B4" s="3" t="str">
        <f t="shared" si="0"/>
        <v>101</v>
      </c>
      <c r="C4" s="3" t="s">
        <v>5</v>
      </c>
      <c r="D4" s="3" t="str">
        <f>"梁琪翊"</f>
        <v>梁琪翊</v>
      </c>
    </row>
    <row r="5" spans="1:4" s="1" customFormat="1" ht="24" customHeight="1" x14ac:dyDescent="0.3">
      <c r="A5" s="3">
        <v>3</v>
      </c>
      <c r="B5" s="3" t="str">
        <f t="shared" si="0"/>
        <v>101</v>
      </c>
      <c r="C5" s="3" t="s">
        <v>5</v>
      </c>
      <c r="D5" s="3" t="str">
        <f>"冯才德"</f>
        <v>冯才德</v>
      </c>
    </row>
    <row r="6" spans="1:4" s="1" customFormat="1" ht="24" customHeight="1" x14ac:dyDescent="0.3">
      <c r="A6" s="3">
        <v>4</v>
      </c>
      <c r="B6" s="3" t="str">
        <f t="shared" si="0"/>
        <v>101</v>
      </c>
      <c r="C6" s="3" t="s">
        <v>5</v>
      </c>
      <c r="D6" s="3" t="str">
        <f>"谢佳杏"</f>
        <v>谢佳杏</v>
      </c>
    </row>
    <row r="7" spans="1:4" s="1" customFormat="1" ht="24" customHeight="1" x14ac:dyDescent="0.3">
      <c r="A7" s="3">
        <v>5</v>
      </c>
      <c r="B7" s="3" t="str">
        <f t="shared" si="0"/>
        <v>101</v>
      </c>
      <c r="C7" s="3" t="s">
        <v>5</v>
      </c>
      <c r="D7" s="3" t="str">
        <f>"李顺智"</f>
        <v>李顺智</v>
      </c>
    </row>
    <row r="8" spans="1:4" s="1" customFormat="1" ht="24" customHeight="1" x14ac:dyDescent="0.3">
      <c r="A8" s="3">
        <v>6</v>
      </c>
      <c r="B8" s="3" t="str">
        <f t="shared" si="0"/>
        <v>101</v>
      </c>
      <c r="C8" s="3" t="s">
        <v>5</v>
      </c>
      <c r="D8" s="3" t="str">
        <f>"黄明华"</f>
        <v>黄明华</v>
      </c>
    </row>
    <row r="9" spans="1:4" s="1" customFormat="1" ht="24" customHeight="1" x14ac:dyDescent="0.3">
      <c r="A9" s="3">
        <v>7</v>
      </c>
      <c r="B9" s="3" t="str">
        <f t="shared" si="0"/>
        <v>101</v>
      </c>
      <c r="C9" s="3" t="s">
        <v>5</v>
      </c>
      <c r="D9" s="3" t="str">
        <f>"吴哲"</f>
        <v>吴哲</v>
      </c>
    </row>
    <row r="10" spans="1:4" s="1" customFormat="1" ht="24" customHeight="1" x14ac:dyDescent="0.3">
      <c r="A10" s="3">
        <v>8</v>
      </c>
      <c r="B10" s="3" t="str">
        <f t="shared" si="0"/>
        <v>101</v>
      </c>
      <c r="C10" s="3" t="s">
        <v>5</v>
      </c>
      <c r="D10" s="3" t="str">
        <f>"陈嘉辉"</f>
        <v>陈嘉辉</v>
      </c>
    </row>
    <row r="11" spans="1:4" s="1" customFormat="1" ht="24" customHeight="1" x14ac:dyDescent="0.3">
      <c r="A11" s="3">
        <v>9</v>
      </c>
      <c r="B11" s="3" t="str">
        <f t="shared" si="0"/>
        <v>101</v>
      </c>
      <c r="C11" s="3" t="s">
        <v>5</v>
      </c>
      <c r="D11" s="3" t="str">
        <f>"李曼玉"</f>
        <v>李曼玉</v>
      </c>
    </row>
    <row r="12" spans="1:4" s="1" customFormat="1" ht="24" customHeight="1" x14ac:dyDescent="0.3">
      <c r="A12" s="3">
        <v>10</v>
      </c>
      <c r="B12" s="3" t="str">
        <f t="shared" si="0"/>
        <v>101</v>
      </c>
      <c r="C12" s="3" t="s">
        <v>5</v>
      </c>
      <c r="D12" s="3" t="str">
        <f>"潘文丽"</f>
        <v>潘文丽</v>
      </c>
    </row>
    <row r="13" spans="1:4" s="1" customFormat="1" ht="24" customHeight="1" x14ac:dyDescent="0.3">
      <c r="A13" s="3">
        <v>11</v>
      </c>
      <c r="B13" s="3" t="str">
        <f t="shared" si="0"/>
        <v>101</v>
      </c>
      <c r="C13" s="3" t="s">
        <v>5</v>
      </c>
      <c r="D13" s="3" t="str">
        <f>"林欣韵"</f>
        <v>林欣韵</v>
      </c>
    </row>
    <row r="14" spans="1:4" s="1" customFormat="1" ht="24" customHeight="1" x14ac:dyDescent="0.3">
      <c r="A14" s="3">
        <v>12</v>
      </c>
      <c r="B14" s="3" t="str">
        <f t="shared" si="0"/>
        <v>101</v>
      </c>
      <c r="C14" s="3" t="s">
        <v>5</v>
      </c>
      <c r="D14" s="3" t="str">
        <f>"吴彩瑜"</f>
        <v>吴彩瑜</v>
      </c>
    </row>
    <row r="15" spans="1:4" s="1" customFormat="1" ht="24" customHeight="1" x14ac:dyDescent="0.3">
      <c r="A15" s="3">
        <v>13</v>
      </c>
      <c r="B15" s="3" t="str">
        <f t="shared" si="0"/>
        <v>101</v>
      </c>
      <c r="C15" s="3" t="s">
        <v>5</v>
      </c>
      <c r="D15" s="3" t="str">
        <f>"李侗派"</f>
        <v>李侗派</v>
      </c>
    </row>
    <row r="16" spans="1:4" s="1" customFormat="1" ht="24" customHeight="1" x14ac:dyDescent="0.3">
      <c r="A16" s="3">
        <v>14</v>
      </c>
      <c r="B16" s="3" t="str">
        <f t="shared" si="0"/>
        <v>101</v>
      </c>
      <c r="C16" s="3" t="s">
        <v>5</v>
      </c>
      <c r="D16" s="3" t="str">
        <f>"史芳怡"</f>
        <v>史芳怡</v>
      </c>
    </row>
    <row r="17" spans="1:4" s="1" customFormat="1" ht="24" customHeight="1" x14ac:dyDescent="0.3">
      <c r="A17" s="3">
        <v>15</v>
      </c>
      <c r="B17" s="3" t="str">
        <f t="shared" si="0"/>
        <v>101</v>
      </c>
      <c r="C17" s="3" t="s">
        <v>5</v>
      </c>
      <c r="D17" s="3" t="str">
        <f>"蔡良杰"</f>
        <v>蔡良杰</v>
      </c>
    </row>
    <row r="18" spans="1:4" s="1" customFormat="1" ht="24" customHeight="1" x14ac:dyDescent="0.3">
      <c r="A18" s="3">
        <v>16</v>
      </c>
      <c r="B18" s="3" t="str">
        <f t="shared" si="0"/>
        <v>101</v>
      </c>
      <c r="C18" s="3" t="s">
        <v>5</v>
      </c>
      <c r="D18" s="3" t="str">
        <f>"郭燕"</f>
        <v>郭燕</v>
      </c>
    </row>
    <row r="19" spans="1:4" s="1" customFormat="1" ht="24" customHeight="1" x14ac:dyDescent="0.3">
      <c r="A19" s="3">
        <v>17</v>
      </c>
      <c r="B19" s="3" t="str">
        <f t="shared" si="0"/>
        <v>101</v>
      </c>
      <c r="C19" s="3" t="s">
        <v>5</v>
      </c>
      <c r="D19" s="3" t="str">
        <f>"许玉勇"</f>
        <v>许玉勇</v>
      </c>
    </row>
    <row r="20" spans="1:4" s="1" customFormat="1" ht="24" customHeight="1" x14ac:dyDescent="0.3">
      <c r="A20" s="3">
        <v>18</v>
      </c>
      <c r="B20" s="3" t="str">
        <f t="shared" si="0"/>
        <v>101</v>
      </c>
      <c r="C20" s="3" t="s">
        <v>5</v>
      </c>
      <c r="D20" s="3" t="str">
        <f>"窦静"</f>
        <v>窦静</v>
      </c>
    </row>
    <row r="21" spans="1:4" s="1" customFormat="1" ht="24" customHeight="1" x14ac:dyDescent="0.3">
      <c r="A21" s="3">
        <v>19</v>
      </c>
      <c r="B21" s="3" t="str">
        <f t="shared" si="0"/>
        <v>101</v>
      </c>
      <c r="C21" s="3" t="s">
        <v>5</v>
      </c>
      <c r="D21" s="3" t="str">
        <f>"林天泉"</f>
        <v>林天泉</v>
      </c>
    </row>
    <row r="22" spans="1:4" s="1" customFormat="1" ht="24" customHeight="1" x14ac:dyDescent="0.3">
      <c r="A22" s="3">
        <v>20</v>
      </c>
      <c r="B22" s="3" t="str">
        <f t="shared" si="0"/>
        <v>101</v>
      </c>
      <c r="C22" s="3" t="s">
        <v>5</v>
      </c>
      <c r="D22" s="3" t="str">
        <f>"洪舒婷"</f>
        <v>洪舒婷</v>
      </c>
    </row>
    <row r="23" spans="1:4" s="1" customFormat="1" ht="24" customHeight="1" x14ac:dyDescent="0.3">
      <c r="A23" s="3">
        <v>21</v>
      </c>
      <c r="B23" s="3" t="str">
        <f t="shared" si="0"/>
        <v>101</v>
      </c>
      <c r="C23" s="3" t="s">
        <v>5</v>
      </c>
      <c r="D23" s="3" t="str">
        <f>"叶菁"</f>
        <v>叶菁</v>
      </c>
    </row>
    <row r="24" spans="1:4" s="1" customFormat="1" ht="24" customHeight="1" x14ac:dyDescent="0.3">
      <c r="A24" s="3">
        <v>22</v>
      </c>
      <c r="B24" s="3" t="str">
        <f t="shared" si="0"/>
        <v>101</v>
      </c>
      <c r="C24" s="3" t="s">
        <v>5</v>
      </c>
      <c r="D24" s="3" t="str">
        <f>"林少琴"</f>
        <v>林少琴</v>
      </c>
    </row>
    <row r="25" spans="1:4" s="1" customFormat="1" ht="24" customHeight="1" x14ac:dyDescent="0.3">
      <c r="A25" s="3">
        <v>23</v>
      </c>
      <c r="B25" s="3" t="str">
        <f t="shared" si="0"/>
        <v>101</v>
      </c>
      <c r="C25" s="3" t="s">
        <v>5</v>
      </c>
      <c r="D25" s="3" t="str">
        <f>"郑居捷"</f>
        <v>郑居捷</v>
      </c>
    </row>
    <row r="26" spans="1:4" s="1" customFormat="1" ht="24" customHeight="1" x14ac:dyDescent="0.3">
      <c r="A26" s="3">
        <v>24</v>
      </c>
      <c r="B26" s="3" t="str">
        <f t="shared" si="0"/>
        <v>101</v>
      </c>
      <c r="C26" s="3" t="s">
        <v>5</v>
      </c>
      <c r="D26" s="3" t="str">
        <f>"麦明菲"</f>
        <v>麦明菲</v>
      </c>
    </row>
    <row r="27" spans="1:4" s="1" customFormat="1" ht="24" customHeight="1" x14ac:dyDescent="0.3">
      <c r="A27" s="3">
        <v>25</v>
      </c>
      <c r="B27" s="3" t="str">
        <f t="shared" ref="B27:B37" si="1">"102"</f>
        <v>102</v>
      </c>
      <c r="C27" s="3" t="s">
        <v>6</v>
      </c>
      <c r="D27" s="3" t="str">
        <f>"邓丽鲜"</f>
        <v>邓丽鲜</v>
      </c>
    </row>
    <row r="28" spans="1:4" s="1" customFormat="1" ht="24" customHeight="1" x14ac:dyDescent="0.3">
      <c r="A28" s="3">
        <v>26</v>
      </c>
      <c r="B28" s="3" t="str">
        <f t="shared" si="1"/>
        <v>102</v>
      </c>
      <c r="C28" s="3" t="s">
        <v>6</v>
      </c>
      <c r="D28" s="3" t="str">
        <f>"蔡贝希"</f>
        <v>蔡贝希</v>
      </c>
    </row>
    <row r="29" spans="1:4" s="1" customFormat="1" ht="24" customHeight="1" x14ac:dyDescent="0.3">
      <c r="A29" s="3">
        <v>27</v>
      </c>
      <c r="B29" s="3" t="str">
        <f t="shared" si="1"/>
        <v>102</v>
      </c>
      <c r="C29" s="3" t="s">
        <v>6</v>
      </c>
      <c r="D29" s="3" t="str">
        <f>"周剑霄"</f>
        <v>周剑霄</v>
      </c>
    </row>
    <row r="30" spans="1:4" s="1" customFormat="1" ht="24" customHeight="1" x14ac:dyDescent="0.3">
      <c r="A30" s="3">
        <v>28</v>
      </c>
      <c r="B30" s="3" t="str">
        <f t="shared" si="1"/>
        <v>102</v>
      </c>
      <c r="C30" s="3" t="s">
        <v>6</v>
      </c>
      <c r="D30" s="3" t="str">
        <f>"陈道坚"</f>
        <v>陈道坚</v>
      </c>
    </row>
    <row r="31" spans="1:4" s="1" customFormat="1" ht="24" customHeight="1" x14ac:dyDescent="0.3">
      <c r="A31" s="3">
        <v>29</v>
      </c>
      <c r="B31" s="3" t="str">
        <f t="shared" si="1"/>
        <v>102</v>
      </c>
      <c r="C31" s="3" t="s">
        <v>6</v>
      </c>
      <c r="D31" s="3" t="str">
        <f>"王书聪"</f>
        <v>王书聪</v>
      </c>
    </row>
    <row r="32" spans="1:4" s="1" customFormat="1" ht="24" customHeight="1" x14ac:dyDescent="0.3">
      <c r="A32" s="3">
        <v>30</v>
      </c>
      <c r="B32" s="3" t="str">
        <f t="shared" si="1"/>
        <v>102</v>
      </c>
      <c r="C32" s="3" t="s">
        <v>6</v>
      </c>
      <c r="D32" s="3" t="str">
        <f>"吴挺林"</f>
        <v>吴挺林</v>
      </c>
    </row>
    <row r="33" spans="1:4" s="1" customFormat="1" ht="24" customHeight="1" x14ac:dyDescent="0.3">
      <c r="A33" s="3">
        <v>31</v>
      </c>
      <c r="B33" s="3" t="str">
        <f t="shared" si="1"/>
        <v>102</v>
      </c>
      <c r="C33" s="3" t="s">
        <v>6</v>
      </c>
      <c r="D33" s="3" t="str">
        <f>"陈雪婵"</f>
        <v>陈雪婵</v>
      </c>
    </row>
    <row r="34" spans="1:4" s="1" customFormat="1" ht="24" customHeight="1" x14ac:dyDescent="0.3">
      <c r="A34" s="3">
        <v>32</v>
      </c>
      <c r="B34" s="3" t="str">
        <f t="shared" si="1"/>
        <v>102</v>
      </c>
      <c r="C34" s="3" t="s">
        <v>6</v>
      </c>
      <c r="D34" s="3" t="str">
        <f>"黄大卫"</f>
        <v>黄大卫</v>
      </c>
    </row>
    <row r="35" spans="1:4" s="1" customFormat="1" ht="24" customHeight="1" x14ac:dyDescent="0.3">
      <c r="A35" s="3">
        <v>33</v>
      </c>
      <c r="B35" s="3" t="str">
        <f t="shared" si="1"/>
        <v>102</v>
      </c>
      <c r="C35" s="3" t="s">
        <v>6</v>
      </c>
      <c r="D35" s="3" t="str">
        <f>"吴芳玲"</f>
        <v>吴芳玲</v>
      </c>
    </row>
    <row r="36" spans="1:4" s="1" customFormat="1" ht="24" customHeight="1" x14ac:dyDescent="0.3">
      <c r="A36" s="3">
        <v>34</v>
      </c>
      <c r="B36" s="3" t="str">
        <f t="shared" si="1"/>
        <v>102</v>
      </c>
      <c r="C36" s="3" t="s">
        <v>6</v>
      </c>
      <c r="D36" s="3" t="str">
        <f>"张新苗"</f>
        <v>张新苗</v>
      </c>
    </row>
    <row r="37" spans="1:4" s="1" customFormat="1" ht="24" customHeight="1" x14ac:dyDescent="0.3">
      <c r="A37" s="3">
        <v>35</v>
      </c>
      <c r="B37" s="3" t="str">
        <f t="shared" si="1"/>
        <v>102</v>
      </c>
      <c r="C37" s="3" t="s">
        <v>6</v>
      </c>
      <c r="D37" s="3" t="str">
        <f>"李虹萱"</f>
        <v>李虹萱</v>
      </c>
    </row>
    <row r="38" spans="1:4" s="1" customFormat="1" ht="24" customHeight="1" x14ac:dyDescent="0.3">
      <c r="A38" s="3">
        <v>36</v>
      </c>
      <c r="B38" s="3" t="str">
        <f t="shared" ref="B38:B48" si="2">"103"</f>
        <v>103</v>
      </c>
      <c r="C38" s="3" t="s">
        <v>7</v>
      </c>
      <c r="D38" s="3" t="str">
        <f>"李珏屹"</f>
        <v>李珏屹</v>
      </c>
    </row>
    <row r="39" spans="1:4" s="1" customFormat="1" ht="24" customHeight="1" x14ac:dyDescent="0.3">
      <c r="A39" s="3">
        <v>37</v>
      </c>
      <c r="B39" s="3" t="str">
        <f t="shared" si="2"/>
        <v>103</v>
      </c>
      <c r="C39" s="3" t="s">
        <v>7</v>
      </c>
      <c r="D39" s="3" t="str">
        <f>"刘尊刚"</f>
        <v>刘尊刚</v>
      </c>
    </row>
    <row r="40" spans="1:4" s="1" customFormat="1" ht="24" customHeight="1" x14ac:dyDescent="0.3">
      <c r="A40" s="3">
        <v>38</v>
      </c>
      <c r="B40" s="3" t="str">
        <f t="shared" si="2"/>
        <v>103</v>
      </c>
      <c r="C40" s="3" t="s">
        <v>7</v>
      </c>
      <c r="D40" s="3" t="str">
        <f>"林鸿骏"</f>
        <v>林鸿骏</v>
      </c>
    </row>
    <row r="41" spans="1:4" s="1" customFormat="1" ht="24" customHeight="1" x14ac:dyDescent="0.3">
      <c r="A41" s="3">
        <v>39</v>
      </c>
      <c r="B41" s="3" t="str">
        <f t="shared" si="2"/>
        <v>103</v>
      </c>
      <c r="C41" s="3" t="s">
        <v>7</v>
      </c>
      <c r="D41" s="3" t="str">
        <f>"汪爱玲"</f>
        <v>汪爱玲</v>
      </c>
    </row>
    <row r="42" spans="1:4" s="1" customFormat="1" ht="24" customHeight="1" x14ac:dyDescent="0.3">
      <c r="A42" s="3">
        <v>40</v>
      </c>
      <c r="B42" s="3" t="str">
        <f t="shared" si="2"/>
        <v>103</v>
      </c>
      <c r="C42" s="3" t="s">
        <v>7</v>
      </c>
      <c r="D42" s="3" t="str">
        <f>"高忠庆"</f>
        <v>高忠庆</v>
      </c>
    </row>
    <row r="43" spans="1:4" s="1" customFormat="1" ht="24" customHeight="1" x14ac:dyDescent="0.3">
      <c r="A43" s="3">
        <v>41</v>
      </c>
      <c r="B43" s="3" t="str">
        <f t="shared" si="2"/>
        <v>103</v>
      </c>
      <c r="C43" s="3" t="s">
        <v>7</v>
      </c>
      <c r="D43" s="3" t="str">
        <f>"崔经玥"</f>
        <v>崔经玥</v>
      </c>
    </row>
    <row r="44" spans="1:4" s="1" customFormat="1" ht="24" customHeight="1" x14ac:dyDescent="0.3">
      <c r="A44" s="3">
        <v>42</v>
      </c>
      <c r="B44" s="3" t="str">
        <f t="shared" si="2"/>
        <v>103</v>
      </c>
      <c r="C44" s="3" t="s">
        <v>7</v>
      </c>
      <c r="D44" s="3" t="str">
        <f>"吴挺彰"</f>
        <v>吴挺彰</v>
      </c>
    </row>
    <row r="45" spans="1:4" s="1" customFormat="1" ht="24" customHeight="1" x14ac:dyDescent="0.3">
      <c r="A45" s="3">
        <v>43</v>
      </c>
      <c r="B45" s="3" t="str">
        <f t="shared" si="2"/>
        <v>103</v>
      </c>
      <c r="C45" s="3" t="s">
        <v>7</v>
      </c>
      <c r="D45" s="3" t="str">
        <f>"张程"</f>
        <v>张程</v>
      </c>
    </row>
    <row r="46" spans="1:4" s="1" customFormat="1" ht="24" customHeight="1" x14ac:dyDescent="0.3">
      <c r="A46" s="3">
        <v>44</v>
      </c>
      <c r="B46" s="3" t="str">
        <f t="shared" si="2"/>
        <v>103</v>
      </c>
      <c r="C46" s="3" t="s">
        <v>7</v>
      </c>
      <c r="D46" s="3" t="str">
        <f>"蔡丽君"</f>
        <v>蔡丽君</v>
      </c>
    </row>
    <row r="47" spans="1:4" s="1" customFormat="1" ht="24" customHeight="1" x14ac:dyDescent="0.3">
      <c r="A47" s="3">
        <v>45</v>
      </c>
      <c r="B47" s="3" t="str">
        <f t="shared" si="2"/>
        <v>103</v>
      </c>
      <c r="C47" s="3" t="s">
        <v>7</v>
      </c>
      <c r="D47" s="3" t="str">
        <f>"陈惠"</f>
        <v>陈惠</v>
      </c>
    </row>
    <row r="48" spans="1:4" s="1" customFormat="1" ht="24" customHeight="1" x14ac:dyDescent="0.3">
      <c r="A48" s="3">
        <v>46</v>
      </c>
      <c r="B48" s="3" t="str">
        <f t="shared" si="2"/>
        <v>103</v>
      </c>
      <c r="C48" s="3" t="s">
        <v>7</v>
      </c>
      <c r="D48" s="3" t="str">
        <f>"庄旺"</f>
        <v>庄旺</v>
      </c>
    </row>
    <row r="49" spans="1:4" s="1" customFormat="1" ht="24" customHeight="1" x14ac:dyDescent="0.3">
      <c r="A49" s="3">
        <v>47</v>
      </c>
      <c r="B49" s="3" t="str">
        <f>"104"</f>
        <v>104</v>
      </c>
      <c r="C49" s="3" t="s">
        <v>8</v>
      </c>
      <c r="D49" s="3" t="str">
        <f>"蒋少梅"</f>
        <v>蒋少梅</v>
      </c>
    </row>
    <row r="50" spans="1:4" s="1" customFormat="1" ht="24" customHeight="1" x14ac:dyDescent="0.3">
      <c r="A50" s="3">
        <v>48</v>
      </c>
      <c r="B50" s="3" t="str">
        <f>"104"</f>
        <v>104</v>
      </c>
      <c r="C50" s="3" t="s">
        <v>8</v>
      </c>
      <c r="D50" s="3" t="str">
        <f>"王位松"</f>
        <v>王位松</v>
      </c>
    </row>
    <row r="51" spans="1:4" s="1" customFormat="1" ht="24" customHeight="1" x14ac:dyDescent="0.3">
      <c r="A51" s="3">
        <v>49</v>
      </c>
      <c r="B51" s="3" t="str">
        <f>"104"</f>
        <v>104</v>
      </c>
      <c r="C51" s="3" t="s">
        <v>8</v>
      </c>
      <c r="D51" s="3" t="str">
        <f>"董玉书"</f>
        <v>董玉书</v>
      </c>
    </row>
    <row r="52" spans="1:4" s="1" customFormat="1" ht="24" customHeight="1" x14ac:dyDescent="0.3">
      <c r="A52" s="3">
        <v>50</v>
      </c>
      <c r="B52" s="3" t="str">
        <f>"104"</f>
        <v>104</v>
      </c>
      <c r="C52" s="3" t="s">
        <v>8</v>
      </c>
      <c r="D52" s="3" t="str">
        <f>"符冬妮"</f>
        <v>符冬妮</v>
      </c>
    </row>
    <row r="53" spans="1:4" s="1" customFormat="1" ht="24" customHeight="1" x14ac:dyDescent="0.3">
      <c r="A53" s="3">
        <v>51</v>
      </c>
      <c r="B53" s="3" t="str">
        <f t="shared" ref="B53:B64" si="3">"105"</f>
        <v>105</v>
      </c>
      <c r="C53" s="3" t="s">
        <v>9</v>
      </c>
      <c r="D53" s="3" t="str">
        <f>"陈家铭"</f>
        <v>陈家铭</v>
      </c>
    </row>
    <row r="54" spans="1:4" s="1" customFormat="1" ht="24" customHeight="1" x14ac:dyDescent="0.3">
      <c r="A54" s="3">
        <v>52</v>
      </c>
      <c r="B54" s="3" t="str">
        <f t="shared" si="3"/>
        <v>105</v>
      </c>
      <c r="C54" s="3" t="s">
        <v>9</v>
      </c>
      <c r="D54" s="3" t="str">
        <f>"刘广远"</f>
        <v>刘广远</v>
      </c>
    </row>
    <row r="55" spans="1:4" s="1" customFormat="1" ht="24" customHeight="1" x14ac:dyDescent="0.3">
      <c r="A55" s="3">
        <v>53</v>
      </c>
      <c r="B55" s="3" t="str">
        <f t="shared" si="3"/>
        <v>105</v>
      </c>
      <c r="C55" s="3" t="s">
        <v>9</v>
      </c>
      <c r="D55" s="3" t="str">
        <f>"刘泽帅"</f>
        <v>刘泽帅</v>
      </c>
    </row>
    <row r="56" spans="1:4" s="1" customFormat="1" ht="24" customHeight="1" x14ac:dyDescent="0.3">
      <c r="A56" s="3">
        <v>54</v>
      </c>
      <c r="B56" s="3" t="str">
        <f t="shared" si="3"/>
        <v>105</v>
      </c>
      <c r="C56" s="3" t="s">
        <v>9</v>
      </c>
      <c r="D56" s="3" t="str">
        <f>"朱思鑫"</f>
        <v>朱思鑫</v>
      </c>
    </row>
    <row r="57" spans="1:4" s="1" customFormat="1" ht="24" customHeight="1" x14ac:dyDescent="0.3">
      <c r="A57" s="3">
        <v>55</v>
      </c>
      <c r="B57" s="3" t="str">
        <f t="shared" si="3"/>
        <v>105</v>
      </c>
      <c r="C57" s="3" t="s">
        <v>9</v>
      </c>
      <c r="D57" s="3" t="str">
        <f>"祁关喜"</f>
        <v>祁关喜</v>
      </c>
    </row>
    <row r="58" spans="1:4" s="1" customFormat="1" ht="24" customHeight="1" x14ac:dyDescent="0.3">
      <c r="A58" s="3">
        <v>56</v>
      </c>
      <c r="B58" s="3" t="str">
        <f t="shared" si="3"/>
        <v>105</v>
      </c>
      <c r="C58" s="3" t="s">
        <v>9</v>
      </c>
      <c r="D58" s="3" t="str">
        <f>"华德智"</f>
        <v>华德智</v>
      </c>
    </row>
    <row r="59" spans="1:4" s="1" customFormat="1" ht="24" customHeight="1" x14ac:dyDescent="0.3">
      <c r="A59" s="3">
        <v>57</v>
      </c>
      <c r="B59" s="3" t="str">
        <f t="shared" si="3"/>
        <v>105</v>
      </c>
      <c r="C59" s="3" t="s">
        <v>9</v>
      </c>
      <c r="D59" s="3" t="str">
        <f>"黄子怡"</f>
        <v>黄子怡</v>
      </c>
    </row>
    <row r="60" spans="1:4" s="1" customFormat="1" ht="24" customHeight="1" x14ac:dyDescent="0.3">
      <c r="A60" s="3">
        <v>58</v>
      </c>
      <c r="B60" s="3" t="str">
        <f t="shared" si="3"/>
        <v>105</v>
      </c>
      <c r="C60" s="3" t="s">
        <v>9</v>
      </c>
      <c r="D60" s="3" t="str">
        <f>"符丽臻"</f>
        <v>符丽臻</v>
      </c>
    </row>
    <row r="61" spans="1:4" s="1" customFormat="1" ht="24" customHeight="1" x14ac:dyDescent="0.3">
      <c r="A61" s="3">
        <v>59</v>
      </c>
      <c r="B61" s="3" t="str">
        <f t="shared" si="3"/>
        <v>105</v>
      </c>
      <c r="C61" s="3" t="s">
        <v>9</v>
      </c>
      <c r="D61" s="3" t="str">
        <f>"陈元贵"</f>
        <v>陈元贵</v>
      </c>
    </row>
    <row r="62" spans="1:4" s="1" customFormat="1" ht="24" customHeight="1" x14ac:dyDescent="0.3">
      <c r="A62" s="3">
        <v>60</v>
      </c>
      <c r="B62" s="3" t="str">
        <f t="shared" si="3"/>
        <v>105</v>
      </c>
      <c r="C62" s="3" t="s">
        <v>9</v>
      </c>
      <c r="D62" s="3" t="str">
        <f>"符志周"</f>
        <v>符志周</v>
      </c>
    </row>
    <row r="63" spans="1:4" s="1" customFormat="1" ht="24" customHeight="1" x14ac:dyDescent="0.3">
      <c r="A63" s="3">
        <v>61</v>
      </c>
      <c r="B63" s="3" t="str">
        <f t="shared" si="3"/>
        <v>105</v>
      </c>
      <c r="C63" s="3" t="s">
        <v>9</v>
      </c>
      <c r="D63" s="3" t="str">
        <f>"吴玉琴"</f>
        <v>吴玉琴</v>
      </c>
    </row>
    <row r="64" spans="1:4" s="1" customFormat="1" ht="24" customHeight="1" x14ac:dyDescent="0.3">
      <c r="A64" s="3">
        <v>62</v>
      </c>
      <c r="B64" s="3" t="str">
        <f t="shared" si="3"/>
        <v>105</v>
      </c>
      <c r="C64" s="3" t="s">
        <v>9</v>
      </c>
      <c r="D64" s="3" t="str">
        <f>"符曼"</f>
        <v>符曼</v>
      </c>
    </row>
    <row r="65" spans="1:4" s="1" customFormat="1" ht="24" customHeight="1" x14ac:dyDescent="0.3">
      <c r="A65" s="3">
        <v>63</v>
      </c>
      <c r="B65" s="3" t="str">
        <f>"106"</f>
        <v>106</v>
      </c>
      <c r="C65" s="3" t="s">
        <v>10</v>
      </c>
      <c r="D65" s="3" t="str">
        <f>"吴佳雯"</f>
        <v>吴佳雯</v>
      </c>
    </row>
    <row r="66" spans="1:4" s="1" customFormat="1" ht="24" customHeight="1" x14ac:dyDescent="0.3">
      <c r="A66" s="3">
        <v>64</v>
      </c>
      <c r="B66" s="3" t="str">
        <f>"106"</f>
        <v>106</v>
      </c>
      <c r="C66" s="3" t="s">
        <v>10</v>
      </c>
      <c r="D66" s="3" t="str">
        <f>"刘家程"</f>
        <v>刘家程</v>
      </c>
    </row>
    <row r="67" spans="1:4" s="1" customFormat="1" ht="24" customHeight="1" x14ac:dyDescent="0.3">
      <c r="A67" s="3">
        <v>65</v>
      </c>
      <c r="B67" s="3" t="str">
        <f>"106"</f>
        <v>106</v>
      </c>
      <c r="C67" s="3" t="s">
        <v>10</v>
      </c>
      <c r="D67" s="3" t="str">
        <f>"陈名书"</f>
        <v>陈名书</v>
      </c>
    </row>
    <row r="68" spans="1:4" s="1" customFormat="1" ht="24" customHeight="1" x14ac:dyDescent="0.3">
      <c r="A68" s="3">
        <v>66</v>
      </c>
      <c r="B68" s="3" t="str">
        <f>"106"</f>
        <v>106</v>
      </c>
      <c r="C68" s="3" t="s">
        <v>10</v>
      </c>
      <c r="D68" s="3" t="str">
        <f>"符童"</f>
        <v>符童</v>
      </c>
    </row>
    <row r="69" spans="1:4" s="1" customFormat="1" ht="24" customHeight="1" x14ac:dyDescent="0.3">
      <c r="A69" s="3">
        <v>67</v>
      </c>
      <c r="B69" s="3" t="str">
        <f t="shared" ref="B69:B85" si="4">"107"</f>
        <v>107</v>
      </c>
      <c r="C69" s="3" t="s">
        <v>11</v>
      </c>
      <c r="D69" s="3" t="str">
        <f>"杨小芳"</f>
        <v>杨小芳</v>
      </c>
    </row>
    <row r="70" spans="1:4" s="1" customFormat="1" ht="24" customHeight="1" x14ac:dyDescent="0.3">
      <c r="A70" s="3">
        <v>68</v>
      </c>
      <c r="B70" s="3" t="str">
        <f t="shared" si="4"/>
        <v>107</v>
      </c>
      <c r="C70" s="3" t="s">
        <v>11</v>
      </c>
      <c r="D70" s="3" t="str">
        <f>"王丽丽"</f>
        <v>王丽丽</v>
      </c>
    </row>
    <row r="71" spans="1:4" s="1" customFormat="1" ht="24" customHeight="1" x14ac:dyDescent="0.3">
      <c r="A71" s="3">
        <v>69</v>
      </c>
      <c r="B71" s="3" t="str">
        <f t="shared" si="4"/>
        <v>107</v>
      </c>
      <c r="C71" s="3" t="s">
        <v>11</v>
      </c>
      <c r="D71" s="3" t="str">
        <f>"周昊"</f>
        <v>周昊</v>
      </c>
    </row>
    <row r="72" spans="1:4" s="1" customFormat="1" ht="24" customHeight="1" x14ac:dyDescent="0.3">
      <c r="A72" s="3">
        <v>70</v>
      </c>
      <c r="B72" s="3" t="str">
        <f t="shared" si="4"/>
        <v>107</v>
      </c>
      <c r="C72" s="3" t="s">
        <v>11</v>
      </c>
      <c r="D72" s="3" t="str">
        <f>"曾德凯"</f>
        <v>曾德凯</v>
      </c>
    </row>
    <row r="73" spans="1:4" s="1" customFormat="1" ht="24" customHeight="1" x14ac:dyDescent="0.3">
      <c r="A73" s="3">
        <v>71</v>
      </c>
      <c r="B73" s="3" t="str">
        <f t="shared" si="4"/>
        <v>107</v>
      </c>
      <c r="C73" s="3" t="s">
        <v>11</v>
      </c>
      <c r="D73" s="3" t="str">
        <f>"蒙晓丽"</f>
        <v>蒙晓丽</v>
      </c>
    </row>
    <row r="74" spans="1:4" s="1" customFormat="1" ht="24" customHeight="1" x14ac:dyDescent="0.3">
      <c r="A74" s="3">
        <v>72</v>
      </c>
      <c r="B74" s="3" t="str">
        <f t="shared" si="4"/>
        <v>107</v>
      </c>
      <c r="C74" s="3" t="s">
        <v>11</v>
      </c>
      <c r="D74" s="3" t="str">
        <f>"施柏"</f>
        <v>施柏</v>
      </c>
    </row>
    <row r="75" spans="1:4" s="1" customFormat="1" ht="24" customHeight="1" x14ac:dyDescent="0.3">
      <c r="A75" s="3">
        <v>73</v>
      </c>
      <c r="B75" s="3" t="str">
        <f t="shared" si="4"/>
        <v>107</v>
      </c>
      <c r="C75" s="3" t="s">
        <v>11</v>
      </c>
      <c r="D75" s="3" t="str">
        <f>"唐小恋"</f>
        <v>唐小恋</v>
      </c>
    </row>
    <row r="76" spans="1:4" s="1" customFormat="1" ht="24" customHeight="1" x14ac:dyDescent="0.3">
      <c r="A76" s="3">
        <v>74</v>
      </c>
      <c r="B76" s="3" t="str">
        <f t="shared" si="4"/>
        <v>107</v>
      </c>
      <c r="C76" s="3" t="s">
        <v>11</v>
      </c>
      <c r="D76" s="3" t="str">
        <f>"王清梅"</f>
        <v>王清梅</v>
      </c>
    </row>
    <row r="77" spans="1:4" s="1" customFormat="1" ht="24" customHeight="1" x14ac:dyDescent="0.3">
      <c r="A77" s="3">
        <v>75</v>
      </c>
      <c r="B77" s="3" t="str">
        <f t="shared" si="4"/>
        <v>107</v>
      </c>
      <c r="C77" s="3" t="s">
        <v>11</v>
      </c>
      <c r="D77" s="3" t="str">
        <f>"王青嫚"</f>
        <v>王青嫚</v>
      </c>
    </row>
    <row r="78" spans="1:4" s="1" customFormat="1" ht="24" customHeight="1" x14ac:dyDescent="0.3">
      <c r="A78" s="3">
        <v>76</v>
      </c>
      <c r="B78" s="3" t="str">
        <f t="shared" si="4"/>
        <v>107</v>
      </c>
      <c r="C78" s="3" t="s">
        <v>11</v>
      </c>
      <c r="D78" s="3" t="str">
        <f>"曹盛平"</f>
        <v>曹盛平</v>
      </c>
    </row>
    <row r="79" spans="1:4" s="1" customFormat="1" ht="24" customHeight="1" x14ac:dyDescent="0.3">
      <c r="A79" s="3">
        <v>77</v>
      </c>
      <c r="B79" s="3" t="str">
        <f t="shared" si="4"/>
        <v>107</v>
      </c>
      <c r="C79" s="3" t="s">
        <v>11</v>
      </c>
      <c r="D79" s="3" t="str">
        <f>"潘家孟"</f>
        <v>潘家孟</v>
      </c>
    </row>
    <row r="80" spans="1:4" s="1" customFormat="1" ht="24" customHeight="1" x14ac:dyDescent="0.3">
      <c r="A80" s="3">
        <v>78</v>
      </c>
      <c r="B80" s="3" t="str">
        <f t="shared" si="4"/>
        <v>107</v>
      </c>
      <c r="C80" s="3" t="s">
        <v>11</v>
      </c>
      <c r="D80" s="3" t="str">
        <f>"彭涛"</f>
        <v>彭涛</v>
      </c>
    </row>
    <row r="81" spans="1:4" s="1" customFormat="1" ht="24" customHeight="1" x14ac:dyDescent="0.3">
      <c r="A81" s="3">
        <v>79</v>
      </c>
      <c r="B81" s="3" t="str">
        <f t="shared" si="4"/>
        <v>107</v>
      </c>
      <c r="C81" s="3" t="s">
        <v>11</v>
      </c>
      <c r="D81" s="3" t="str">
        <f>"朱日雷"</f>
        <v>朱日雷</v>
      </c>
    </row>
    <row r="82" spans="1:4" s="1" customFormat="1" ht="24" customHeight="1" x14ac:dyDescent="0.3">
      <c r="A82" s="3">
        <v>80</v>
      </c>
      <c r="B82" s="3" t="str">
        <f t="shared" si="4"/>
        <v>107</v>
      </c>
      <c r="C82" s="3" t="s">
        <v>11</v>
      </c>
      <c r="D82" s="3" t="str">
        <f>"周佳"</f>
        <v>周佳</v>
      </c>
    </row>
    <row r="83" spans="1:4" s="1" customFormat="1" ht="24" customHeight="1" x14ac:dyDescent="0.3">
      <c r="A83" s="3">
        <v>81</v>
      </c>
      <c r="B83" s="3" t="str">
        <f t="shared" si="4"/>
        <v>107</v>
      </c>
      <c r="C83" s="3" t="s">
        <v>11</v>
      </c>
      <c r="D83" s="3" t="str">
        <f>"陈星雨"</f>
        <v>陈星雨</v>
      </c>
    </row>
    <row r="84" spans="1:4" s="1" customFormat="1" ht="24" customHeight="1" x14ac:dyDescent="0.3">
      <c r="A84" s="3">
        <v>82</v>
      </c>
      <c r="B84" s="3" t="str">
        <f t="shared" si="4"/>
        <v>107</v>
      </c>
      <c r="C84" s="3" t="s">
        <v>11</v>
      </c>
      <c r="D84" s="3" t="str">
        <f>"符玲玲"</f>
        <v>符玲玲</v>
      </c>
    </row>
    <row r="85" spans="1:4" s="1" customFormat="1" ht="24" customHeight="1" x14ac:dyDescent="0.3">
      <c r="A85" s="3">
        <v>83</v>
      </c>
      <c r="B85" s="3" t="str">
        <f t="shared" si="4"/>
        <v>107</v>
      </c>
      <c r="C85" s="3" t="s">
        <v>11</v>
      </c>
      <c r="D85" s="3" t="str">
        <f>"林海谦"</f>
        <v>林海谦</v>
      </c>
    </row>
    <row r="86" spans="1:4" s="1" customFormat="1" ht="24" customHeight="1" x14ac:dyDescent="0.3">
      <c r="A86" s="3">
        <v>84</v>
      </c>
      <c r="B86" s="3" t="str">
        <f>"108"</f>
        <v>108</v>
      </c>
      <c r="C86" s="3" t="s">
        <v>12</v>
      </c>
      <c r="D86" s="3" t="str">
        <f>"吴旭"</f>
        <v>吴旭</v>
      </c>
    </row>
    <row r="87" spans="1:4" s="1" customFormat="1" ht="24" customHeight="1" x14ac:dyDescent="0.3">
      <c r="A87" s="3">
        <v>85</v>
      </c>
      <c r="B87" s="3" t="str">
        <f>"108"</f>
        <v>108</v>
      </c>
      <c r="C87" s="3" t="s">
        <v>12</v>
      </c>
      <c r="D87" s="3" t="s">
        <v>13</v>
      </c>
    </row>
    <row r="88" spans="1:4" s="1" customFormat="1" ht="24" customHeight="1" x14ac:dyDescent="0.3">
      <c r="A88" s="3">
        <v>86</v>
      </c>
      <c r="B88" s="3" t="str">
        <f>"108"</f>
        <v>108</v>
      </c>
      <c r="C88" s="3" t="s">
        <v>12</v>
      </c>
      <c r="D88" s="3" t="s">
        <v>14</v>
      </c>
    </row>
    <row r="89" spans="1:4" s="1" customFormat="1" ht="24" customHeight="1" x14ac:dyDescent="0.3">
      <c r="A89" s="3">
        <v>87</v>
      </c>
      <c r="B89" s="3" t="str">
        <f t="shared" ref="B89:B108" si="5">"109"</f>
        <v>109</v>
      </c>
      <c r="C89" s="3" t="s">
        <v>15</v>
      </c>
      <c r="D89" s="3" t="str">
        <f>"魏吉宁"</f>
        <v>魏吉宁</v>
      </c>
    </row>
    <row r="90" spans="1:4" s="1" customFormat="1" ht="24" customHeight="1" x14ac:dyDescent="0.3">
      <c r="A90" s="3">
        <v>88</v>
      </c>
      <c r="B90" s="3" t="str">
        <f t="shared" si="5"/>
        <v>109</v>
      </c>
      <c r="C90" s="3" t="s">
        <v>15</v>
      </c>
      <c r="D90" s="3" t="str">
        <f>"翁正丽"</f>
        <v>翁正丽</v>
      </c>
    </row>
    <row r="91" spans="1:4" s="1" customFormat="1" ht="24" customHeight="1" x14ac:dyDescent="0.3">
      <c r="A91" s="3">
        <v>89</v>
      </c>
      <c r="B91" s="3" t="str">
        <f t="shared" si="5"/>
        <v>109</v>
      </c>
      <c r="C91" s="3" t="s">
        <v>15</v>
      </c>
      <c r="D91" s="3" t="str">
        <f>"杨智标"</f>
        <v>杨智标</v>
      </c>
    </row>
    <row r="92" spans="1:4" s="1" customFormat="1" ht="24" customHeight="1" x14ac:dyDescent="0.3">
      <c r="A92" s="3">
        <v>90</v>
      </c>
      <c r="B92" s="3" t="str">
        <f t="shared" si="5"/>
        <v>109</v>
      </c>
      <c r="C92" s="3" t="s">
        <v>15</v>
      </c>
      <c r="D92" s="3" t="str">
        <f>"李显龙"</f>
        <v>李显龙</v>
      </c>
    </row>
    <row r="93" spans="1:4" s="1" customFormat="1" ht="24" customHeight="1" x14ac:dyDescent="0.3">
      <c r="A93" s="3">
        <v>91</v>
      </c>
      <c r="B93" s="3" t="str">
        <f t="shared" si="5"/>
        <v>109</v>
      </c>
      <c r="C93" s="3" t="s">
        <v>15</v>
      </c>
      <c r="D93" s="3" t="str">
        <f>"翁元媛"</f>
        <v>翁元媛</v>
      </c>
    </row>
    <row r="94" spans="1:4" s="1" customFormat="1" ht="24" customHeight="1" x14ac:dyDescent="0.3">
      <c r="A94" s="3">
        <v>92</v>
      </c>
      <c r="B94" s="3" t="str">
        <f t="shared" si="5"/>
        <v>109</v>
      </c>
      <c r="C94" s="3" t="s">
        <v>15</v>
      </c>
      <c r="D94" s="3" t="str">
        <f>"王绮山"</f>
        <v>王绮山</v>
      </c>
    </row>
    <row r="95" spans="1:4" s="1" customFormat="1" ht="24" customHeight="1" x14ac:dyDescent="0.3">
      <c r="A95" s="3">
        <v>93</v>
      </c>
      <c r="B95" s="3" t="str">
        <f t="shared" si="5"/>
        <v>109</v>
      </c>
      <c r="C95" s="3" t="s">
        <v>15</v>
      </c>
      <c r="D95" s="3" t="str">
        <f>"陈永丰"</f>
        <v>陈永丰</v>
      </c>
    </row>
    <row r="96" spans="1:4" s="1" customFormat="1" ht="24" customHeight="1" x14ac:dyDescent="0.3">
      <c r="A96" s="3">
        <v>94</v>
      </c>
      <c r="B96" s="3" t="str">
        <f t="shared" si="5"/>
        <v>109</v>
      </c>
      <c r="C96" s="3" t="s">
        <v>15</v>
      </c>
      <c r="D96" s="3" t="str">
        <f>"汪峰琳"</f>
        <v>汪峰琳</v>
      </c>
    </row>
    <row r="97" spans="1:4" s="1" customFormat="1" ht="24" customHeight="1" x14ac:dyDescent="0.3">
      <c r="A97" s="3">
        <v>95</v>
      </c>
      <c r="B97" s="3" t="str">
        <f t="shared" si="5"/>
        <v>109</v>
      </c>
      <c r="C97" s="3" t="s">
        <v>15</v>
      </c>
      <c r="D97" s="3" t="str">
        <f>"卓多振"</f>
        <v>卓多振</v>
      </c>
    </row>
    <row r="98" spans="1:4" s="1" customFormat="1" ht="24" customHeight="1" x14ac:dyDescent="0.3">
      <c r="A98" s="3">
        <v>96</v>
      </c>
      <c r="B98" s="3" t="str">
        <f t="shared" si="5"/>
        <v>109</v>
      </c>
      <c r="C98" s="3" t="s">
        <v>15</v>
      </c>
      <c r="D98" s="3" t="str">
        <f>"梁崇宁"</f>
        <v>梁崇宁</v>
      </c>
    </row>
    <row r="99" spans="1:4" s="1" customFormat="1" ht="24" customHeight="1" x14ac:dyDescent="0.3">
      <c r="A99" s="3">
        <v>97</v>
      </c>
      <c r="B99" s="3" t="str">
        <f t="shared" si="5"/>
        <v>109</v>
      </c>
      <c r="C99" s="3" t="s">
        <v>15</v>
      </c>
      <c r="D99" s="3" t="str">
        <f>"黄文涣"</f>
        <v>黄文涣</v>
      </c>
    </row>
    <row r="100" spans="1:4" s="1" customFormat="1" ht="24" customHeight="1" x14ac:dyDescent="0.3">
      <c r="A100" s="3">
        <v>98</v>
      </c>
      <c r="B100" s="3" t="str">
        <f t="shared" si="5"/>
        <v>109</v>
      </c>
      <c r="C100" s="3" t="s">
        <v>15</v>
      </c>
      <c r="D100" s="3" t="str">
        <f>"王泽鹏"</f>
        <v>王泽鹏</v>
      </c>
    </row>
    <row r="101" spans="1:4" s="1" customFormat="1" ht="24" customHeight="1" x14ac:dyDescent="0.3">
      <c r="A101" s="3">
        <v>99</v>
      </c>
      <c r="B101" s="3" t="str">
        <f t="shared" si="5"/>
        <v>109</v>
      </c>
      <c r="C101" s="3" t="s">
        <v>15</v>
      </c>
      <c r="D101" s="3" t="str">
        <f>"崔传根"</f>
        <v>崔传根</v>
      </c>
    </row>
    <row r="102" spans="1:4" s="1" customFormat="1" ht="24" customHeight="1" x14ac:dyDescent="0.3">
      <c r="A102" s="3">
        <v>100</v>
      </c>
      <c r="B102" s="3" t="str">
        <f t="shared" si="5"/>
        <v>109</v>
      </c>
      <c r="C102" s="3" t="s">
        <v>15</v>
      </c>
      <c r="D102" s="3" t="str">
        <f>"罗妍蕾"</f>
        <v>罗妍蕾</v>
      </c>
    </row>
    <row r="103" spans="1:4" s="1" customFormat="1" ht="24" customHeight="1" x14ac:dyDescent="0.3">
      <c r="A103" s="3">
        <v>101</v>
      </c>
      <c r="B103" s="3" t="str">
        <f t="shared" si="5"/>
        <v>109</v>
      </c>
      <c r="C103" s="3" t="s">
        <v>15</v>
      </c>
      <c r="D103" s="3" t="str">
        <f>"黄平"</f>
        <v>黄平</v>
      </c>
    </row>
    <row r="104" spans="1:4" s="1" customFormat="1" ht="24" customHeight="1" x14ac:dyDescent="0.3">
      <c r="A104" s="3">
        <v>102</v>
      </c>
      <c r="B104" s="3" t="str">
        <f t="shared" si="5"/>
        <v>109</v>
      </c>
      <c r="C104" s="3" t="s">
        <v>15</v>
      </c>
      <c r="D104" s="3" t="str">
        <f>"陈强"</f>
        <v>陈强</v>
      </c>
    </row>
    <row r="105" spans="1:4" s="1" customFormat="1" ht="24" customHeight="1" x14ac:dyDescent="0.3">
      <c r="A105" s="3">
        <v>103</v>
      </c>
      <c r="B105" s="3" t="str">
        <f t="shared" si="5"/>
        <v>109</v>
      </c>
      <c r="C105" s="3" t="s">
        <v>15</v>
      </c>
      <c r="D105" s="3" t="str">
        <f>"王贝贝"</f>
        <v>王贝贝</v>
      </c>
    </row>
    <row r="106" spans="1:4" s="1" customFormat="1" ht="24" customHeight="1" x14ac:dyDescent="0.3">
      <c r="A106" s="3">
        <v>104</v>
      </c>
      <c r="B106" s="3" t="str">
        <f t="shared" si="5"/>
        <v>109</v>
      </c>
      <c r="C106" s="3" t="s">
        <v>15</v>
      </c>
      <c r="D106" s="3" t="str">
        <f>"周士康"</f>
        <v>周士康</v>
      </c>
    </row>
    <row r="107" spans="1:4" s="1" customFormat="1" ht="24" customHeight="1" x14ac:dyDescent="0.3">
      <c r="A107" s="3">
        <v>105</v>
      </c>
      <c r="B107" s="3" t="str">
        <f t="shared" si="5"/>
        <v>109</v>
      </c>
      <c r="C107" s="3" t="s">
        <v>15</v>
      </c>
      <c r="D107" s="3" t="str">
        <f>"严欢欢"</f>
        <v>严欢欢</v>
      </c>
    </row>
    <row r="108" spans="1:4" s="1" customFormat="1" ht="24" customHeight="1" x14ac:dyDescent="0.3">
      <c r="A108" s="3">
        <v>106</v>
      </c>
      <c r="B108" s="3" t="str">
        <f t="shared" si="5"/>
        <v>109</v>
      </c>
      <c r="C108" s="3" t="s">
        <v>15</v>
      </c>
      <c r="D108" s="3" t="str">
        <f>"殷礼钊"</f>
        <v>殷礼钊</v>
      </c>
    </row>
    <row r="109" spans="1:4" s="1" customFormat="1" ht="24" customHeight="1" x14ac:dyDescent="0.3">
      <c r="A109" s="3">
        <v>107</v>
      </c>
      <c r="B109" s="3" t="str">
        <f>"110"</f>
        <v>110</v>
      </c>
      <c r="C109" s="3" t="s">
        <v>16</v>
      </c>
      <c r="D109" s="3" t="str">
        <f>"郑小祥"</f>
        <v>郑小祥</v>
      </c>
    </row>
    <row r="110" spans="1:4" s="1" customFormat="1" ht="24" customHeight="1" x14ac:dyDescent="0.3">
      <c r="A110" s="3">
        <v>108</v>
      </c>
      <c r="B110" s="3" t="str">
        <f>"110"</f>
        <v>110</v>
      </c>
      <c r="C110" s="3" t="s">
        <v>16</v>
      </c>
      <c r="D110" s="3" t="str">
        <f>"翁琼霞"</f>
        <v>翁琼霞</v>
      </c>
    </row>
    <row r="111" spans="1:4" s="1" customFormat="1" ht="24" customHeight="1" x14ac:dyDescent="0.3">
      <c r="A111" s="3">
        <v>109</v>
      </c>
      <c r="B111" s="3" t="str">
        <f>"110"</f>
        <v>110</v>
      </c>
      <c r="C111" s="3" t="s">
        <v>16</v>
      </c>
      <c r="D111" s="3" t="str">
        <f>"占文海"</f>
        <v>占文海</v>
      </c>
    </row>
    <row r="112" spans="1:4" s="1" customFormat="1" ht="24" customHeight="1" x14ac:dyDescent="0.3">
      <c r="A112" s="3">
        <v>110</v>
      </c>
      <c r="B112" s="3" t="str">
        <f t="shared" ref="B112:B117" si="6">"111"</f>
        <v>111</v>
      </c>
      <c r="C112" s="3" t="s">
        <v>17</v>
      </c>
      <c r="D112" s="3" t="str">
        <f>"苏志邦"</f>
        <v>苏志邦</v>
      </c>
    </row>
    <row r="113" spans="1:4" s="1" customFormat="1" ht="24" customHeight="1" x14ac:dyDescent="0.3">
      <c r="A113" s="3">
        <v>111</v>
      </c>
      <c r="B113" s="3" t="str">
        <f t="shared" si="6"/>
        <v>111</v>
      </c>
      <c r="C113" s="3" t="s">
        <v>17</v>
      </c>
      <c r="D113" s="3" t="str">
        <f>"曾盈盈"</f>
        <v>曾盈盈</v>
      </c>
    </row>
    <row r="114" spans="1:4" s="1" customFormat="1" ht="24" customHeight="1" x14ac:dyDescent="0.3">
      <c r="A114" s="3">
        <v>112</v>
      </c>
      <c r="B114" s="3" t="str">
        <f t="shared" si="6"/>
        <v>111</v>
      </c>
      <c r="C114" s="3" t="s">
        <v>17</v>
      </c>
      <c r="D114" s="3" t="s">
        <v>18</v>
      </c>
    </row>
    <row r="115" spans="1:4" s="1" customFormat="1" ht="24" customHeight="1" x14ac:dyDescent="0.3">
      <c r="A115" s="3">
        <v>113</v>
      </c>
      <c r="B115" s="3" t="str">
        <f t="shared" si="6"/>
        <v>111</v>
      </c>
      <c r="C115" s="3" t="s">
        <v>17</v>
      </c>
      <c r="D115" s="3" t="s">
        <v>19</v>
      </c>
    </row>
    <row r="116" spans="1:4" s="1" customFormat="1" ht="24" customHeight="1" x14ac:dyDescent="0.3">
      <c r="A116" s="3">
        <v>114</v>
      </c>
      <c r="B116" s="3" t="str">
        <f t="shared" si="6"/>
        <v>111</v>
      </c>
      <c r="C116" s="3" t="s">
        <v>17</v>
      </c>
      <c r="D116" s="3" t="s">
        <v>20</v>
      </c>
    </row>
    <row r="117" spans="1:4" s="1" customFormat="1" ht="24" customHeight="1" x14ac:dyDescent="0.3">
      <c r="A117" s="3">
        <v>115</v>
      </c>
      <c r="B117" s="3" t="str">
        <f t="shared" si="6"/>
        <v>111</v>
      </c>
      <c r="C117" s="3" t="s">
        <v>17</v>
      </c>
      <c r="D117" s="3" t="s">
        <v>26</v>
      </c>
    </row>
    <row r="118" spans="1:4" s="1" customFormat="1" ht="24" customHeight="1" x14ac:dyDescent="0.3">
      <c r="A118" s="3">
        <v>116</v>
      </c>
      <c r="B118" s="3" t="str">
        <f t="shared" ref="B118:B125" si="7">"112"</f>
        <v>112</v>
      </c>
      <c r="C118" s="3" t="s">
        <v>21</v>
      </c>
      <c r="D118" s="3" t="s">
        <v>25</v>
      </c>
    </row>
    <row r="119" spans="1:4" s="1" customFormat="1" ht="24" customHeight="1" x14ac:dyDescent="0.3">
      <c r="A119" s="3">
        <v>117</v>
      </c>
      <c r="B119" s="3" t="str">
        <f t="shared" si="7"/>
        <v>112</v>
      </c>
      <c r="C119" s="3" t="s">
        <v>21</v>
      </c>
      <c r="D119" s="3" t="str">
        <f>"曾德伟"</f>
        <v>曾德伟</v>
      </c>
    </row>
    <row r="120" spans="1:4" s="1" customFormat="1" ht="24" customHeight="1" x14ac:dyDescent="0.3">
      <c r="A120" s="3">
        <v>118</v>
      </c>
      <c r="B120" s="3" t="str">
        <f t="shared" si="7"/>
        <v>112</v>
      </c>
      <c r="C120" s="3" t="s">
        <v>21</v>
      </c>
      <c r="D120" s="3" t="str">
        <f>"彭雄强"</f>
        <v>彭雄强</v>
      </c>
    </row>
    <row r="121" spans="1:4" s="1" customFormat="1" ht="24" customHeight="1" x14ac:dyDescent="0.3">
      <c r="A121" s="3">
        <v>119</v>
      </c>
      <c r="B121" s="3" t="str">
        <f t="shared" si="7"/>
        <v>112</v>
      </c>
      <c r="C121" s="3" t="s">
        <v>21</v>
      </c>
      <c r="D121" s="3" t="str">
        <f>"杨娇文"</f>
        <v>杨娇文</v>
      </c>
    </row>
    <row r="122" spans="1:4" s="1" customFormat="1" ht="24" customHeight="1" x14ac:dyDescent="0.3">
      <c r="A122" s="3">
        <v>120</v>
      </c>
      <c r="B122" s="3" t="str">
        <f t="shared" si="7"/>
        <v>112</v>
      </c>
      <c r="C122" s="3" t="s">
        <v>21</v>
      </c>
      <c r="D122" s="3" t="str">
        <f>"罗族驰"</f>
        <v>罗族驰</v>
      </c>
    </row>
    <row r="123" spans="1:4" s="1" customFormat="1" ht="24" customHeight="1" x14ac:dyDescent="0.3">
      <c r="A123" s="3">
        <v>121</v>
      </c>
      <c r="B123" s="3" t="str">
        <f t="shared" si="7"/>
        <v>112</v>
      </c>
      <c r="C123" s="3" t="s">
        <v>21</v>
      </c>
      <c r="D123" s="3" t="str">
        <f>"林小虹"</f>
        <v>林小虹</v>
      </c>
    </row>
    <row r="124" spans="1:4" s="1" customFormat="1" ht="24" customHeight="1" x14ac:dyDescent="0.3">
      <c r="A124" s="3">
        <v>122</v>
      </c>
      <c r="B124" s="3" t="str">
        <f t="shared" si="7"/>
        <v>112</v>
      </c>
      <c r="C124" s="3" t="s">
        <v>21</v>
      </c>
      <c r="D124" s="3" t="str">
        <f>"陈宣任"</f>
        <v>陈宣任</v>
      </c>
    </row>
    <row r="125" spans="1:4" s="1" customFormat="1" ht="24" customHeight="1" x14ac:dyDescent="0.3">
      <c r="A125" s="3">
        <v>123</v>
      </c>
      <c r="B125" s="3" t="str">
        <f t="shared" si="7"/>
        <v>112</v>
      </c>
      <c r="C125" s="3" t="s">
        <v>21</v>
      </c>
      <c r="D125" s="3" t="str">
        <f>"林起镐"</f>
        <v>林起镐</v>
      </c>
    </row>
    <row r="126" spans="1:4" s="1" customFormat="1" ht="24" customHeight="1" x14ac:dyDescent="0.3">
      <c r="A126" s="3">
        <v>124</v>
      </c>
      <c r="B126" s="3" t="str">
        <f>"113"</f>
        <v>113</v>
      </c>
      <c r="C126" s="3" t="s">
        <v>22</v>
      </c>
      <c r="D126" s="3" t="str">
        <f>"许佳佳"</f>
        <v>许佳佳</v>
      </c>
    </row>
    <row r="127" spans="1:4" s="1" customFormat="1" ht="24" customHeight="1" x14ac:dyDescent="0.3">
      <c r="A127" s="3">
        <v>125</v>
      </c>
      <c r="B127" s="3" t="str">
        <f>"113"</f>
        <v>113</v>
      </c>
      <c r="C127" s="3" t="s">
        <v>22</v>
      </c>
      <c r="D127" s="3" t="str">
        <f>"文晓冰"</f>
        <v>文晓冰</v>
      </c>
    </row>
    <row r="128" spans="1:4" s="1" customFormat="1" ht="24" customHeight="1" x14ac:dyDescent="0.3">
      <c r="A128" s="3">
        <v>126</v>
      </c>
      <c r="B128" s="3" t="str">
        <f>"113"</f>
        <v>113</v>
      </c>
      <c r="C128" s="3" t="s">
        <v>22</v>
      </c>
      <c r="D128" s="3" t="str">
        <f>"李基容"</f>
        <v>李基容</v>
      </c>
    </row>
    <row r="129" spans="1:4" s="1" customFormat="1" ht="24" customHeight="1" x14ac:dyDescent="0.3">
      <c r="A129" s="3">
        <v>127</v>
      </c>
      <c r="B129" s="3" t="str">
        <f>"113"</f>
        <v>113</v>
      </c>
      <c r="C129" s="3" t="s">
        <v>22</v>
      </c>
      <c r="D129" s="3" t="str">
        <f>"杨月"</f>
        <v>杨月</v>
      </c>
    </row>
    <row r="130" spans="1:4" s="1" customFormat="1" ht="24" customHeight="1" x14ac:dyDescent="0.3">
      <c r="A130" s="3">
        <v>128</v>
      </c>
      <c r="B130" s="3" t="str">
        <f>"113"</f>
        <v>113</v>
      </c>
      <c r="C130" s="3" t="s">
        <v>22</v>
      </c>
      <c r="D130" s="3" t="str">
        <f>"邢诒烜"</f>
        <v>邢诒烜</v>
      </c>
    </row>
    <row r="131" spans="1:4" s="1" customFormat="1" ht="24" customHeight="1" x14ac:dyDescent="0.3">
      <c r="A131" s="3">
        <v>129</v>
      </c>
      <c r="B131" s="3" t="str">
        <f t="shared" ref="B131:B147" si="8">"114"</f>
        <v>114</v>
      </c>
      <c r="C131" s="3" t="s">
        <v>23</v>
      </c>
      <c r="D131" s="3" t="str">
        <f>"吴秋云"</f>
        <v>吴秋云</v>
      </c>
    </row>
    <row r="132" spans="1:4" s="1" customFormat="1" ht="24" customHeight="1" x14ac:dyDescent="0.3">
      <c r="A132" s="3">
        <v>130</v>
      </c>
      <c r="B132" s="3" t="str">
        <f t="shared" si="8"/>
        <v>114</v>
      </c>
      <c r="C132" s="3" t="s">
        <v>23</v>
      </c>
      <c r="D132" s="3" t="str">
        <f>"周玉城"</f>
        <v>周玉城</v>
      </c>
    </row>
    <row r="133" spans="1:4" s="1" customFormat="1" ht="24" customHeight="1" x14ac:dyDescent="0.3">
      <c r="A133" s="3">
        <v>131</v>
      </c>
      <c r="B133" s="3" t="str">
        <f t="shared" si="8"/>
        <v>114</v>
      </c>
      <c r="C133" s="3" t="s">
        <v>23</v>
      </c>
      <c r="D133" s="3" t="str">
        <f>"夏高龙"</f>
        <v>夏高龙</v>
      </c>
    </row>
    <row r="134" spans="1:4" s="1" customFormat="1" ht="24" customHeight="1" x14ac:dyDescent="0.3">
      <c r="A134" s="3">
        <v>132</v>
      </c>
      <c r="B134" s="3" t="str">
        <f t="shared" si="8"/>
        <v>114</v>
      </c>
      <c r="C134" s="3" t="s">
        <v>23</v>
      </c>
      <c r="D134" s="3" t="str">
        <f>"陈辉"</f>
        <v>陈辉</v>
      </c>
    </row>
    <row r="135" spans="1:4" s="1" customFormat="1" ht="24" customHeight="1" x14ac:dyDescent="0.3">
      <c r="A135" s="3">
        <v>133</v>
      </c>
      <c r="B135" s="3" t="str">
        <f t="shared" si="8"/>
        <v>114</v>
      </c>
      <c r="C135" s="3" t="s">
        <v>23</v>
      </c>
      <c r="D135" s="3" t="str">
        <f>"何天"</f>
        <v>何天</v>
      </c>
    </row>
    <row r="136" spans="1:4" s="1" customFormat="1" ht="24" customHeight="1" x14ac:dyDescent="0.3">
      <c r="A136" s="3">
        <v>134</v>
      </c>
      <c r="B136" s="3" t="str">
        <f t="shared" si="8"/>
        <v>114</v>
      </c>
      <c r="C136" s="3" t="s">
        <v>23</v>
      </c>
      <c r="D136" s="3" t="str">
        <f>"吴银雪"</f>
        <v>吴银雪</v>
      </c>
    </row>
    <row r="137" spans="1:4" s="1" customFormat="1" ht="24" customHeight="1" x14ac:dyDescent="0.3">
      <c r="A137" s="3">
        <v>135</v>
      </c>
      <c r="B137" s="3" t="str">
        <f t="shared" si="8"/>
        <v>114</v>
      </c>
      <c r="C137" s="3" t="s">
        <v>23</v>
      </c>
      <c r="D137" s="3" t="str">
        <f>"陈雅婷"</f>
        <v>陈雅婷</v>
      </c>
    </row>
    <row r="138" spans="1:4" s="1" customFormat="1" ht="24" customHeight="1" x14ac:dyDescent="0.3">
      <c r="A138" s="3">
        <v>136</v>
      </c>
      <c r="B138" s="3" t="str">
        <f t="shared" si="8"/>
        <v>114</v>
      </c>
      <c r="C138" s="3" t="s">
        <v>23</v>
      </c>
      <c r="D138" s="3" t="str">
        <f>"陈道渊"</f>
        <v>陈道渊</v>
      </c>
    </row>
    <row r="139" spans="1:4" s="1" customFormat="1" ht="24" customHeight="1" x14ac:dyDescent="0.3">
      <c r="A139" s="3">
        <v>137</v>
      </c>
      <c r="B139" s="3" t="str">
        <f t="shared" si="8"/>
        <v>114</v>
      </c>
      <c r="C139" s="3" t="s">
        <v>23</v>
      </c>
      <c r="D139" s="3" t="str">
        <f>"周家智"</f>
        <v>周家智</v>
      </c>
    </row>
    <row r="140" spans="1:4" s="1" customFormat="1" ht="24" customHeight="1" x14ac:dyDescent="0.3">
      <c r="A140" s="3">
        <v>138</v>
      </c>
      <c r="B140" s="3" t="str">
        <f t="shared" si="8"/>
        <v>114</v>
      </c>
      <c r="C140" s="3" t="s">
        <v>23</v>
      </c>
      <c r="D140" s="3" t="str">
        <f>"熊章胜"</f>
        <v>熊章胜</v>
      </c>
    </row>
    <row r="141" spans="1:4" s="1" customFormat="1" ht="24" customHeight="1" x14ac:dyDescent="0.3">
      <c r="A141" s="3">
        <v>139</v>
      </c>
      <c r="B141" s="3" t="str">
        <f t="shared" si="8"/>
        <v>114</v>
      </c>
      <c r="C141" s="3" t="s">
        <v>23</v>
      </c>
      <c r="D141" s="3" t="str">
        <f>"吴奇"</f>
        <v>吴奇</v>
      </c>
    </row>
    <row r="142" spans="1:4" s="1" customFormat="1" ht="24" customHeight="1" x14ac:dyDescent="0.3">
      <c r="A142" s="3">
        <v>140</v>
      </c>
      <c r="B142" s="3" t="str">
        <f t="shared" si="8"/>
        <v>114</v>
      </c>
      <c r="C142" s="3" t="s">
        <v>23</v>
      </c>
      <c r="D142" s="3" t="str">
        <f>"文依宁"</f>
        <v>文依宁</v>
      </c>
    </row>
    <row r="143" spans="1:4" s="1" customFormat="1" ht="24" customHeight="1" x14ac:dyDescent="0.3">
      <c r="A143" s="3">
        <v>141</v>
      </c>
      <c r="B143" s="3" t="str">
        <f t="shared" si="8"/>
        <v>114</v>
      </c>
      <c r="C143" s="3" t="s">
        <v>23</v>
      </c>
      <c r="D143" s="3" t="str">
        <f>"殷成武"</f>
        <v>殷成武</v>
      </c>
    </row>
    <row r="144" spans="1:4" s="1" customFormat="1" ht="24" customHeight="1" x14ac:dyDescent="0.3">
      <c r="A144" s="3">
        <v>142</v>
      </c>
      <c r="B144" s="3" t="str">
        <f t="shared" si="8"/>
        <v>114</v>
      </c>
      <c r="C144" s="3" t="s">
        <v>23</v>
      </c>
      <c r="D144" s="3" t="str">
        <f>"冯子萍"</f>
        <v>冯子萍</v>
      </c>
    </row>
    <row r="145" spans="1:4" s="1" customFormat="1" ht="24" customHeight="1" x14ac:dyDescent="0.3">
      <c r="A145" s="3">
        <v>143</v>
      </c>
      <c r="B145" s="3" t="str">
        <f t="shared" si="8"/>
        <v>114</v>
      </c>
      <c r="C145" s="3" t="s">
        <v>23</v>
      </c>
      <c r="D145" s="3" t="str">
        <f>"王娟娟"</f>
        <v>王娟娟</v>
      </c>
    </row>
    <row r="146" spans="1:4" s="1" customFormat="1" ht="24" customHeight="1" x14ac:dyDescent="0.3">
      <c r="A146" s="3">
        <v>144</v>
      </c>
      <c r="B146" s="3" t="str">
        <f t="shared" si="8"/>
        <v>114</v>
      </c>
      <c r="C146" s="3" t="s">
        <v>23</v>
      </c>
      <c r="D146" s="3" t="str">
        <f>"刘桂芝"</f>
        <v>刘桂芝</v>
      </c>
    </row>
    <row r="147" spans="1:4" s="1" customFormat="1" ht="24" customHeight="1" x14ac:dyDescent="0.3">
      <c r="A147" s="3">
        <v>145</v>
      </c>
      <c r="B147" s="3" t="str">
        <f t="shared" si="8"/>
        <v>114</v>
      </c>
      <c r="C147" s="3" t="s">
        <v>23</v>
      </c>
      <c r="D147" s="3" t="str">
        <f>"陈星昊"</f>
        <v>陈星昊</v>
      </c>
    </row>
    <row r="148" spans="1:4" s="1" customFormat="1" ht="24" customHeight="1" x14ac:dyDescent="0.3">
      <c r="A148" s="3">
        <v>146</v>
      </c>
      <c r="B148" s="3" t="str">
        <f t="shared" ref="B148:B159" si="9">"115"</f>
        <v>115</v>
      </c>
      <c r="C148" s="3" t="s">
        <v>24</v>
      </c>
      <c r="D148" s="3" t="str">
        <f>"吴泓耀"</f>
        <v>吴泓耀</v>
      </c>
    </row>
    <row r="149" spans="1:4" s="1" customFormat="1" ht="24" customHeight="1" x14ac:dyDescent="0.3">
      <c r="A149" s="3">
        <v>147</v>
      </c>
      <c r="B149" s="3" t="str">
        <f t="shared" si="9"/>
        <v>115</v>
      </c>
      <c r="C149" s="3" t="s">
        <v>24</v>
      </c>
      <c r="D149" s="3" t="str">
        <f>"符晓得"</f>
        <v>符晓得</v>
      </c>
    </row>
    <row r="150" spans="1:4" s="1" customFormat="1" ht="24" customHeight="1" x14ac:dyDescent="0.3">
      <c r="A150" s="3">
        <v>148</v>
      </c>
      <c r="B150" s="3" t="str">
        <f t="shared" si="9"/>
        <v>115</v>
      </c>
      <c r="C150" s="3" t="s">
        <v>24</v>
      </c>
      <c r="D150" s="3" t="str">
        <f>"陈裔贤"</f>
        <v>陈裔贤</v>
      </c>
    </row>
    <row r="151" spans="1:4" s="1" customFormat="1" ht="24" customHeight="1" x14ac:dyDescent="0.3">
      <c r="A151" s="3">
        <v>149</v>
      </c>
      <c r="B151" s="3" t="str">
        <f t="shared" si="9"/>
        <v>115</v>
      </c>
      <c r="C151" s="3" t="s">
        <v>24</v>
      </c>
      <c r="D151" s="3" t="str">
        <f>"王子楠"</f>
        <v>王子楠</v>
      </c>
    </row>
    <row r="152" spans="1:4" s="1" customFormat="1" ht="24" customHeight="1" x14ac:dyDescent="0.3">
      <c r="A152" s="3">
        <v>150</v>
      </c>
      <c r="B152" s="3" t="str">
        <f t="shared" si="9"/>
        <v>115</v>
      </c>
      <c r="C152" s="3" t="s">
        <v>24</v>
      </c>
      <c r="D152" s="3" t="str">
        <f>"何珮宜"</f>
        <v>何珮宜</v>
      </c>
    </row>
    <row r="153" spans="1:4" s="1" customFormat="1" ht="24" customHeight="1" x14ac:dyDescent="0.3">
      <c r="A153" s="3">
        <v>151</v>
      </c>
      <c r="B153" s="3" t="str">
        <f t="shared" si="9"/>
        <v>115</v>
      </c>
      <c r="C153" s="3" t="s">
        <v>24</v>
      </c>
      <c r="D153" s="3" t="str">
        <f>"施娴"</f>
        <v>施娴</v>
      </c>
    </row>
    <row r="154" spans="1:4" s="1" customFormat="1" ht="24" customHeight="1" x14ac:dyDescent="0.3">
      <c r="A154" s="3">
        <v>152</v>
      </c>
      <c r="B154" s="3" t="str">
        <f t="shared" si="9"/>
        <v>115</v>
      </c>
      <c r="C154" s="3" t="s">
        <v>24</v>
      </c>
      <c r="D154" s="3" t="str">
        <f>"杨思"</f>
        <v>杨思</v>
      </c>
    </row>
    <row r="155" spans="1:4" s="1" customFormat="1" ht="24" customHeight="1" x14ac:dyDescent="0.3">
      <c r="A155" s="3">
        <v>153</v>
      </c>
      <c r="B155" s="3" t="str">
        <f t="shared" si="9"/>
        <v>115</v>
      </c>
      <c r="C155" s="3" t="s">
        <v>24</v>
      </c>
      <c r="D155" s="3" t="str">
        <f>"吴安奇"</f>
        <v>吴安奇</v>
      </c>
    </row>
    <row r="156" spans="1:4" s="1" customFormat="1" ht="24" customHeight="1" x14ac:dyDescent="0.3">
      <c r="A156" s="3">
        <v>154</v>
      </c>
      <c r="B156" s="3" t="str">
        <f t="shared" si="9"/>
        <v>115</v>
      </c>
      <c r="C156" s="3" t="s">
        <v>24</v>
      </c>
      <c r="D156" s="3" t="str">
        <f>"曾茜"</f>
        <v>曾茜</v>
      </c>
    </row>
    <row r="157" spans="1:4" s="1" customFormat="1" ht="24" customHeight="1" x14ac:dyDescent="0.3">
      <c r="A157" s="3">
        <v>155</v>
      </c>
      <c r="B157" s="3" t="str">
        <f t="shared" si="9"/>
        <v>115</v>
      </c>
      <c r="C157" s="3" t="s">
        <v>24</v>
      </c>
      <c r="D157" s="3" t="str">
        <f>"曾祖琴"</f>
        <v>曾祖琴</v>
      </c>
    </row>
    <row r="158" spans="1:4" s="1" customFormat="1" ht="24" customHeight="1" x14ac:dyDescent="0.3">
      <c r="A158" s="3">
        <v>156</v>
      </c>
      <c r="B158" s="3" t="str">
        <f t="shared" si="9"/>
        <v>115</v>
      </c>
      <c r="C158" s="3" t="s">
        <v>24</v>
      </c>
      <c r="D158" s="3" t="str">
        <f>"李俊智"</f>
        <v>李俊智</v>
      </c>
    </row>
    <row r="159" spans="1:4" s="1" customFormat="1" ht="24" customHeight="1" x14ac:dyDescent="0.3">
      <c r="A159" s="3">
        <v>157</v>
      </c>
      <c r="B159" s="3" t="str">
        <f t="shared" si="9"/>
        <v>115</v>
      </c>
      <c r="C159" s="3" t="s">
        <v>24</v>
      </c>
      <c r="D159" s="3" t="str">
        <f>"陈耀宇"</f>
        <v>陈耀宇</v>
      </c>
    </row>
  </sheetData>
  <mergeCells count="1">
    <mergeCell ref="A1:D1"/>
  </mergeCells>
  <phoneticPr fontId="4" type="noConversion"/>
  <printOptions horizontalCentered="1"/>
  <pageMargins left="0.70069444444444495" right="0.70069444444444495" top="0.75138888888888899" bottom="0.75138888888888899" header="0.29861111111111099" footer="0.29861111111111099"/>
  <pageSetup paperSize="9" scale="116" orientation="portrait" r:id="rId1"/>
  <headerFooter>
    <oddFooter>&amp;C第 &amp;P 页，共 &amp;N 页</oddFooter>
  </headerFooter>
  <rowBreaks count="1" manualBreakCount="1"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合格名单</vt:lpstr>
      <vt:lpstr>合格名单!Print_Titles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 D</cp:lastModifiedBy>
  <dcterms:created xsi:type="dcterms:W3CDTF">2025-08-12T10:01:00Z</dcterms:created>
  <dcterms:modified xsi:type="dcterms:W3CDTF">2025-08-16T06:58:31Z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CCA2D343B4EA4D3D931B4FE62C146740_11</vt:lpwstr>
  </property>
  <property fmtid="{D5CDD505-2E9C-101B-9397-08002B2CF9AE}" pid="3" name="KSOProductBuildVer">
    <vt:lpwstr>2052-12.1.0.22483</vt:lpwstr>
  </property>
</Properties>
</file>