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9880"/>
  </bookViews>
  <sheets>
    <sheet name="Sheet1" sheetId="1" r:id="rId1"/>
  </sheets>
  <definedNames>
    <definedName name="_xlnm._FilterDatabase" localSheetId="0" hidden="1">Sheet1!$A$2:$B$95</definedName>
  </definedNames>
  <calcPr calcId="144525"/>
</workbook>
</file>

<file path=xl/sharedStrings.xml><?xml version="1.0" encoding="utf-8"?>
<sst xmlns="http://schemas.openxmlformats.org/spreadsheetml/2006/main" count="99" uniqueCount="8">
  <si>
    <t>参加面试人员名单</t>
  </si>
  <si>
    <t>序号</t>
  </si>
  <si>
    <t>准考证号</t>
  </si>
  <si>
    <t>姓名</t>
  </si>
  <si>
    <t>性别</t>
  </si>
  <si>
    <t>报考岗位</t>
  </si>
  <si>
    <t>协管员（女）</t>
  </si>
  <si>
    <t>协管员（男）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</si>
</sst>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F5" sqref="F5"/>
    </sheetView>
  </sheetViews>
  <sheetFormatPr defaultColWidth="9.23076923076923" defaultRowHeight="16.8" outlineLevelCol="4"/>
  <cols>
    <col min="1" max="1" width="6" style="1" customWidth="1"/>
    <col min="2" max="2" width="29.0096153846154" style="1" customWidth="1"/>
    <col min="3" max="4" width="12.9807692307692" style="1" customWidth="1"/>
    <col min="5" max="5" width="33.9615384615385" style="1" customWidth="1"/>
    <col min="6" max="6" width="9.23076923076923" style="1"/>
    <col min="7" max="8" width="15.3846153846154" style="1"/>
    <col min="9" max="16384" width="9.23076923076923" style="1"/>
  </cols>
  <sheetData>
    <row r="1" ht="34.4" spans="1:5">
      <c r="A1" s="2" t="s">
        <v>0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4">
        <v>1</v>
      </c>
      <c r="B3" s="4" t="str">
        <f>"24112460105"</f>
        <v>24112460105</v>
      </c>
      <c r="C3" s="4" t="str">
        <f>"问榕"</f>
        <v>问榕</v>
      </c>
      <c r="D3" s="4" t="str">
        <f>"女"</f>
        <v>女</v>
      </c>
      <c r="E3" s="4" t="s">
        <v>6</v>
      </c>
    </row>
    <row r="4" s="1" customFormat="1" spans="1:5">
      <c r="A4" s="4">
        <v>2</v>
      </c>
      <c r="B4" s="4" t="str">
        <f>"24112460108"</f>
        <v>24112460108</v>
      </c>
      <c r="C4" s="4" t="str">
        <f>"游伟琪"</f>
        <v>游伟琪</v>
      </c>
      <c r="D4" s="4" t="str">
        <f t="shared" ref="D4:D10" si="0">"男"</f>
        <v>男</v>
      </c>
      <c r="E4" s="4" t="s">
        <v>7</v>
      </c>
    </row>
    <row r="5" s="1" customFormat="1" spans="1:5">
      <c r="A5" s="4">
        <v>3</v>
      </c>
      <c r="B5" s="4" t="str">
        <f>"24112460119"</f>
        <v>24112460119</v>
      </c>
      <c r="C5" s="4" t="str">
        <f>"杜建建"</f>
        <v>杜建建</v>
      </c>
      <c r="D5" s="4" t="str">
        <f t="shared" si="0"/>
        <v>男</v>
      </c>
      <c r="E5" s="4" t="s">
        <v>7</v>
      </c>
    </row>
    <row r="6" s="1" customFormat="1" spans="1:5">
      <c r="A6" s="4">
        <v>4</v>
      </c>
      <c r="B6" s="4" t="str">
        <f>"24112460129"</f>
        <v>24112460129</v>
      </c>
      <c r="C6" s="4" t="str">
        <f>"谢博"</f>
        <v>谢博</v>
      </c>
      <c r="D6" s="4" t="str">
        <f t="shared" si="0"/>
        <v>男</v>
      </c>
      <c r="E6" s="4" t="s">
        <v>7</v>
      </c>
    </row>
    <row r="7" s="1" customFormat="1" spans="1:5">
      <c r="A7" s="4">
        <v>5</v>
      </c>
      <c r="B7" s="4" t="str">
        <f>"24112460130"</f>
        <v>24112460130</v>
      </c>
      <c r="C7" s="4" t="str">
        <f>"刘光东"</f>
        <v>刘光东</v>
      </c>
      <c r="D7" s="4" t="str">
        <f t="shared" si="0"/>
        <v>男</v>
      </c>
      <c r="E7" s="4" t="s">
        <v>7</v>
      </c>
    </row>
    <row r="8" s="1" customFormat="1" spans="1:5">
      <c r="A8" s="4">
        <v>6</v>
      </c>
      <c r="B8" s="4" t="str">
        <f>"24112460204"</f>
        <v>24112460204</v>
      </c>
      <c r="C8" s="4" t="str">
        <f>"王刚"</f>
        <v>王刚</v>
      </c>
      <c r="D8" s="4" t="str">
        <f t="shared" si="0"/>
        <v>男</v>
      </c>
      <c r="E8" s="4" t="s">
        <v>7</v>
      </c>
    </row>
    <row r="9" s="1" customFormat="1" spans="1:5">
      <c r="A9" s="4">
        <v>7</v>
      </c>
      <c r="B9" s="4" t="str">
        <f>"24112460207"</f>
        <v>24112460207</v>
      </c>
      <c r="C9" s="4" t="str">
        <f>"石小龙"</f>
        <v>石小龙</v>
      </c>
      <c r="D9" s="4" t="str">
        <f t="shared" si="0"/>
        <v>男</v>
      </c>
      <c r="E9" s="4" t="s">
        <v>7</v>
      </c>
    </row>
    <row r="10" s="1" customFormat="1" spans="1:5">
      <c r="A10" s="4">
        <v>8</v>
      </c>
      <c r="B10" s="4" t="str">
        <f>"24112460210"</f>
        <v>24112460210</v>
      </c>
      <c r="C10" s="4" t="str">
        <f>"强振涛"</f>
        <v>强振涛</v>
      </c>
      <c r="D10" s="4" t="str">
        <f t="shared" si="0"/>
        <v>男</v>
      </c>
      <c r="E10" s="4" t="s">
        <v>7</v>
      </c>
    </row>
    <row r="11" s="1" customFormat="1" spans="1:5">
      <c r="A11" s="4">
        <v>9</v>
      </c>
      <c r="B11" s="4" t="str">
        <f>"24112460212"</f>
        <v>24112460212</v>
      </c>
      <c r="C11" s="4" t="str">
        <f>"闫佳乐"</f>
        <v>闫佳乐</v>
      </c>
      <c r="D11" s="4" t="str">
        <f>"女"</f>
        <v>女</v>
      </c>
      <c r="E11" s="4" t="s">
        <v>6</v>
      </c>
    </row>
    <row r="12" s="1" customFormat="1" spans="1:5">
      <c r="A12" s="4">
        <v>10</v>
      </c>
      <c r="B12" s="4" t="str">
        <f>"24112460213"</f>
        <v>24112460213</v>
      </c>
      <c r="C12" s="4" t="str">
        <f>"吕涛涛"</f>
        <v>吕涛涛</v>
      </c>
      <c r="D12" s="4" t="str">
        <f>"女"</f>
        <v>女</v>
      </c>
      <c r="E12" s="4" t="s">
        <v>6</v>
      </c>
    </row>
    <row r="13" s="1" customFormat="1" spans="1:5">
      <c r="A13" s="4">
        <v>11</v>
      </c>
      <c r="B13" s="4" t="str">
        <f>"24112460216"</f>
        <v>24112460216</v>
      </c>
      <c r="C13" s="4" t="str">
        <f>"唐亚军"</f>
        <v>唐亚军</v>
      </c>
      <c r="D13" s="4" t="str">
        <f t="shared" ref="D13:D18" si="1">"男"</f>
        <v>男</v>
      </c>
      <c r="E13" s="4" t="s">
        <v>7</v>
      </c>
    </row>
    <row r="14" s="1" customFormat="1" spans="1:5">
      <c r="A14" s="4">
        <v>12</v>
      </c>
      <c r="B14" s="4" t="str">
        <f>"24112460217"</f>
        <v>24112460217</v>
      </c>
      <c r="C14" s="4" t="str">
        <f>"张家艺"</f>
        <v>张家艺</v>
      </c>
      <c r="D14" s="4" t="str">
        <f t="shared" si="1"/>
        <v>男</v>
      </c>
      <c r="E14" s="4" t="s">
        <v>7</v>
      </c>
    </row>
    <row r="15" s="1" customFormat="1" spans="1:5">
      <c r="A15" s="4">
        <v>13</v>
      </c>
      <c r="B15" s="4" t="str">
        <f>"24112460222"</f>
        <v>24112460222</v>
      </c>
      <c r="C15" s="4" t="str">
        <f>"王龙龙"</f>
        <v>王龙龙</v>
      </c>
      <c r="D15" s="4" t="str">
        <f t="shared" si="1"/>
        <v>男</v>
      </c>
      <c r="E15" s="4" t="s">
        <v>7</v>
      </c>
    </row>
    <row r="16" s="1" customFormat="1" spans="1:5">
      <c r="A16" s="4">
        <v>14</v>
      </c>
      <c r="B16" s="4" t="str">
        <f>"24112460223"</f>
        <v>24112460223</v>
      </c>
      <c r="C16" s="4" t="str">
        <f>"贺彦程"</f>
        <v>贺彦程</v>
      </c>
      <c r="D16" s="4" t="str">
        <f t="shared" si="1"/>
        <v>男</v>
      </c>
      <c r="E16" s="4" t="s">
        <v>7</v>
      </c>
    </row>
    <row r="17" s="1" customFormat="1" spans="1:5">
      <c r="A17" s="4">
        <v>15</v>
      </c>
      <c r="B17" s="4" t="str">
        <f>"24112460224"</f>
        <v>24112460224</v>
      </c>
      <c r="C17" s="4" t="str">
        <f>"高越"</f>
        <v>高越</v>
      </c>
      <c r="D17" s="4" t="str">
        <f t="shared" si="1"/>
        <v>男</v>
      </c>
      <c r="E17" s="4" t="s">
        <v>7</v>
      </c>
    </row>
    <row r="18" s="1" customFormat="1" spans="1:5">
      <c r="A18" s="4">
        <v>16</v>
      </c>
      <c r="B18" s="4" t="str">
        <f>"24112460230"</f>
        <v>24112460230</v>
      </c>
      <c r="C18" s="4" t="str">
        <f>"贺超"</f>
        <v>贺超</v>
      </c>
      <c r="D18" s="4" t="str">
        <f t="shared" si="1"/>
        <v>男</v>
      </c>
      <c r="E18" s="4" t="s">
        <v>7</v>
      </c>
    </row>
    <row r="19" s="1" customFormat="1" spans="1:5">
      <c r="A19" s="4">
        <v>17</v>
      </c>
      <c r="B19" s="4" t="str">
        <f>"24112460304"</f>
        <v>24112460304</v>
      </c>
      <c r="C19" s="4" t="str">
        <f>"张蓉蓉"</f>
        <v>张蓉蓉</v>
      </c>
      <c r="D19" s="4" t="str">
        <f>"女"</f>
        <v>女</v>
      </c>
      <c r="E19" s="4" t="s">
        <v>6</v>
      </c>
    </row>
    <row r="20" s="1" customFormat="1" spans="1:5">
      <c r="A20" s="4">
        <v>18</v>
      </c>
      <c r="B20" s="4" t="str">
        <f>"24112460307"</f>
        <v>24112460307</v>
      </c>
      <c r="C20" s="4" t="str">
        <f>"文张明"</f>
        <v>文张明</v>
      </c>
      <c r="D20" s="4" t="str">
        <f>"男"</f>
        <v>男</v>
      </c>
      <c r="E20" s="4" t="s">
        <v>7</v>
      </c>
    </row>
    <row r="21" s="1" customFormat="1" spans="1:5">
      <c r="A21" s="4">
        <v>19</v>
      </c>
      <c r="B21" s="4" t="str">
        <f>"24112460309"</f>
        <v>24112460309</v>
      </c>
      <c r="C21" s="4" t="str">
        <f>"高瑶瑶"</f>
        <v>高瑶瑶</v>
      </c>
      <c r="D21" s="4" t="str">
        <f>"女"</f>
        <v>女</v>
      </c>
      <c r="E21" s="4" t="s">
        <v>6</v>
      </c>
    </row>
    <row r="22" s="1" customFormat="1" spans="1:5">
      <c r="A22" s="4">
        <v>20</v>
      </c>
      <c r="B22" s="4" t="str">
        <f>"24112460310"</f>
        <v>24112460310</v>
      </c>
      <c r="C22" s="4" t="str">
        <f>"李乐"</f>
        <v>李乐</v>
      </c>
      <c r="D22" s="4" t="str">
        <f>"男"</f>
        <v>男</v>
      </c>
      <c r="E22" s="4" t="s">
        <v>7</v>
      </c>
    </row>
    <row r="23" s="1" customFormat="1" spans="1:5">
      <c r="A23" s="4">
        <v>21</v>
      </c>
      <c r="B23" s="4" t="str">
        <f>"24112460311"</f>
        <v>24112460311</v>
      </c>
      <c r="C23" s="4" t="str">
        <f>"路政"</f>
        <v>路政</v>
      </c>
      <c r="D23" s="4" t="str">
        <f>"男"</f>
        <v>男</v>
      </c>
      <c r="E23" s="4" t="s">
        <v>7</v>
      </c>
    </row>
    <row r="24" s="1" customFormat="1" spans="1:5">
      <c r="A24" s="4">
        <v>22</v>
      </c>
      <c r="B24" s="4" t="str">
        <f>"24112460312"</f>
        <v>24112460312</v>
      </c>
      <c r="C24" s="4" t="str">
        <f>"张子怡"</f>
        <v>张子怡</v>
      </c>
      <c r="D24" s="4" t="str">
        <f>"女"</f>
        <v>女</v>
      </c>
      <c r="E24" s="4" t="s">
        <v>6</v>
      </c>
    </row>
    <row r="25" s="1" customFormat="1" spans="1:5">
      <c r="A25" s="4">
        <v>23</v>
      </c>
      <c r="B25" s="4" t="str">
        <f>"24112460317"</f>
        <v>24112460317</v>
      </c>
      <c r="C25" s="4" t="str">
        <f>"薛壮壮"</f>
        <v>薛壮壮</v>
      </c>
      <c r="D25" s="4" t="str">
        <f t="shared" ref="D25:D30" si="2">"男"</f>
        <v>男</v>
      </c>
      <c r="E25" s="4" t="s">
        <v>7</v>
      </c>
    </row>
    <row r="26" s="1" customFormat="1" spans="1:5">
      <c r="A26" s="4">
        <v>24</v>
      </c>
      <c r="B26" s="4" t="str">
        <f>"24112460319"</f>
        <v>24112460319</v>
      </c>
      <c r="C26" s="4" t="str">
        <f>"南浩浩"</f>
        <v>南浩浩</v>
      </c>
      <c r="D26" s="4" t="str">
        <f t="shared" si="2"/>
        <v>男</v>
      </c>
      <c r="E26" s="4" t="s">
        <v>7</v>
      </c>
    </row>
    <row r="27" s="1" customFormat="1" spans="1:5">
      <c r="A27" s="4">
        <v>25</v>
      </c>
      <c r="B27" s="4" t="str">
        <f>"24112460324"</f>
        <v>24112460324</v>
      </c>
      <c r="C27" s="4" t="str">
        <f>"南洋"</f>
        <v>南洋</v>
      </c>
      <c r="D27" s="4" t="str">
        <f t="shared" si="2"/>
        <v>男</v>
      </c>
      <c r="E27" s="4" t="s">
        <v>7</v>
      </c>
    </row>
    <row r="28" s="1" customFormat="1" spans="1:5">
      <c r="A28" s="4">
        <v>26</v>
      </c>
      <c r="B28" s="4" t="str">
        <f>"24112460326"</f>
        <v>24112460326</v>
      </c>
      <c r="C28" s="4" t="str">
        <f>"侯超"</f>
        <v>侯超</v>
      </c>
      <c r="D28" s="4" t="str">
        <f t="shared" si="2"/>
        <v>男</v>
      </c>
      <c r="E28" s="4" t="s">
        <v>7</v>
      </c>
    </row>
    <row r="29" s="1" customFormat="1" spans="1:5">
      <c r="A29" s="4">
        <v>27</v>
      </c>
      <c r="B29" s="4" t="str">
        <f>"24112460330"</f>
        <v>24112460330</v>
      </c>
      <c r="C29" s="4" t="str">
        <f>"李雷"</f>
        <v>李雷</v>
      </c>
      <c r="D29" s="4" t="str">
        <f t="shared" si="2"/>
        <v>男</v>
      </c>
      <c r="E29" s="4" t="s">
        <v>7</v>
      </c>
    </row>
    <row r="30" s="1" customFormat="1" spans="1:5">
      <c r="A30" s="4">
        <v>28</v>
      </c>
      <c r="B30" s="4" t="str">
        <f>"24112460401"</f>
        <v>24112460401</v>
      </c>
      <c r="C30" s="4" t="str">
        <f>"王博"</f>
        <v>王博</v>
      </c>
      <c r="D30" s="4" t="str">
        <f t="shared" si="2"/>
        <v>男</v>
      </c>
      <c r="E30" s="4" t="s">
        <v>7</v>
      </c>
    </row>
    <row r="31" s="1" customFormat="1" spans="1:5">
      <c r="A31" s="4">
        <v>29</v>
      </c>
      <c r="B31" s="4" t="str">
        <f>"24112460404"</f>
        <v>24112460404</v>
      </c>
      <c r="C31" s="4" t="str">
        <f>"马银雪"</f>
        <v>马银雪</v>
      </c>
      <c r="D31" s="4" t="str">
        <f>"女"</f>
        <v>女</v>
      </c>
      <c r="E31" s="4" t="s">
        <v>6</v>
      </c>
    </row>
    <row r="32" s="1" customFormat="1" spans="1:5">
      <c r="A32" s="4">
        <v>30</v>
      </c>
      <c r="B32" s="4" t="str">
        <f>"24112460407"</f>
        <v>24112460407</v>
      </c>
      <c r="C32" s="4" t="str">
        <f>"姬烈"</f>
        <v>姬烈</v>
      </c>
      <c r="D32" s="4" t="str">
        <f>"男"</f>
        <v>男</v>
      </c>
      <c r="E32" s="4" t="s">
        <v>7</v>
      </c>
    </row>
    <row r="33" s="1" customFormat="1" spans="1:5">
      <c r="A33" s="4">
        <v>31</v>
      </c>
      <c r="B33" s="4" t="str">
        <f>"24112460408"</f>
        <v>24112460408</v>
      </c>
      <c r="C33" s="4" t="str">
        <f>"郭帅"</f>
        <v>郭帅</v>
      </c>
      <c r="D33" s="4" t="str">
        <f>"男"</f>
        <v>男</v>
      </c>
      <c r="E33" s="4" t="s">
        <v>7</v>
      </c>
    </row>
    <row r="34" s="1" customFormat="1" spans="1:5">
      <c r="A34" s="4">
        <v>32</v>
      </c>
      <c r="B34" s="4" t="str">
        <f>"24112460411"</f>
        <v>24112460411</v>
      </c>
      <c r="C34" s="4" t="str">
        <f>"南忠玲"</f>
        <v>南忠玲</v>
      </c>
      <c r="D34" s="4" t="str">
        <f>"男"</f>
        <v>男</v>
      </c>
      <c r="E34" s="4" t="s">
        <v>7</v>
      </c>
    </row>
    <row r="35" s="1" customFormat="1" spans="1:5">
      <c r="A35" s="4">
        <v>33</v>
      </c>
      <c r="B35" s="4" t="str">
        <f>"24112460413"</f>
        <v>24112460413</v>
      </c>
      <c r="C35" s="4" t="str">
        <f>"石琪"</f>
        <v>石琪</v>
      </c>
      <c r="D35" s="4" t="str">
        <f>"女"</f>
        <v>女</v>
      </c>
      <c r="E35" s="4" t="s">
        <v>6</v>
      </c>
    </row>
    <row r="36" s="1" customFormat="1" spans="1:5">
      <c r="A36" s="4">
        <v>34</v>
      </c>
      <c r="B36" s="4" t="str">
        <f>"24112460415"</f>
        <v>24112460415</v>
      </c>
      <c r="C36" s="4" t="str">
        <f>"郝佳骏"</f>
        <v>郝佳骏</v>
      </c>
      <c r="D36" s="4" t="str">
        <f>"男"</f>
        <v>男</v>
      </c>
      <c r="E36" s="4" t="s">
        <v>7</v>
      </c>
    </row>
    <row r="37" s="1" customFormat="1" spans="1:5">
      <c r="A37" s="4">
        <v>35</v>
      </c>
      <c r="B37" s="4" t="str">
        <f>"24112460416"</f>
        <v>24112460416</v>
      </c>
      <c r="C37" s="4" t="str">
        <f>"贺鑫宇"</f>
        <v>贺鑫宇</v>
      </c>
      <c r="D37" s="4" t="str">
        <f>"男"</f>
        <v>男</v>
      </c>
      <c r="E37" s="4" t="s">
        <v>7</v>
      </c>
    </row>
    <row r="38" s="1" customFormat="1" spans="1:5">
      <c r="A38" s="4">
        <v>36</v>
      </c>
      <c r="B38" s="4" t="str">
        <f>"24112460417"</f>
        <v>24112460417</v>
      </c>
      <c r="C38" s="4" t="str">
        <f>"吴惠子"</f>
        <v>吴惠子</v>
      </c>
      <c r="D38" s="4" t="str">
        <f>"女"</f>
        <v>女</v>
      </c>
      <c r="E38" s="4" t="s">
        <v>6</v>
      </c>
    </row>
    <row r="39" s="1" customFormat="1" spans="1:5">
      <c r="A39" s="4">
        <v>37</v>
      </c>
      <c r="B39" s="4" t="str">
        <f>"24112460423"</f>
        <v>24112460423</v>
      </c>
      <c r="C39" s="4" t="str">
        <f>"闫成香"</f>
        <v>闫成香</v>
      </c>
      <c r="D39" s="4" t="str">
        <f>"男"</f>
        <v>男</v>
      </c>
      <c r="E39" s="4" t="s">
        <v>7</v>
      </c>
    </row>
    <row r="40" s="1" customFormat="1" spans="1:5">
      <c r="A40" s="4">
        <v>38</v>
      </c>
      <c r="B40" s="4" t="str">
        <f>"24112460427"</f>
        <v>24112460427</v>
      </c>
      <c r="C40" s="4" t="str">
        <f>"薛佳欣"</f>
        <v>薛佳欣</v>
      </c>
      <c r="D40" s="4" t="str">
        <f>"女"</f>
        <v>女</v>
      </c>
      <c r="E40" s="4" t="s">
        <v>6</v>
      </c>
    </row>
    <row r="41" s="1" customFormat="1" spans="1:5">
      <c r="A41" s="4">
        <v>39</v>
      </c>
      <c r="B41" s="4" t="str">
        <f>"24112460503"</f>
        <v>24112460503</v>
      </c>
      <c r="C41" s="4" t="str">
        <f>"唐湖"</f>
        <v>唐湖</v>
      </c>
      <c r="D41" s="4" t="str">
        <f>"男"</f>
        <v>男</v>
      </c>
      <c r="E41" s="4" t="s">
        <v>7</v>
      </c>
    </row>
    <row r="42" s="1" customFormat="1" spans="1:5">
      <c r="A42" s="4">
        <v>40</v>
      </c>
      <c r="B42" s="4" t="str">
        <f>"24112460508"</f>
        <v>24112460508</v>
      </c>
      <c r="C42" s="4" t="str">
        <f>"闫新明"</f>
        <v>闫新明</v>
      </c>
      <c r="D42" s="4" t="str">
        <f>"男"</f>
        <v>男</v>
      </c>
      <c r="E42" s="4" t="s">
        <v>7</v>
      </c>
    </row>
    <row r="43" s="1" customFormat="1" spans="1:5">
      <c r="A43" s="4">
        <v>41</v>
      </c>
      <c r="B43" s="4" t="str">
        <f>"24112460512"</f>
        <v>24112460512</v>
      </c>
      <c r="C43" s="4" t="str">
        <f>"何萌"</f>
        <v>何萌</v>
      </c>
      <c r="D43" s="4" t="str">
        <f>"女"</f>
        <v>女</v>
      </c>
      <c r="E43" s="4" t="s">
        <v>6</v>
      </c>
    </row>
    <row r="44" s="1" customFormat="1" spans="1:5">
      <c r="A44" s="4">
        <v>42</v>
      </c>
      <c r="B44" s="4" t="str">
        <f>"24112460516"</f>
        <v>24112460516</v>
      </c>
      <c r="C44" s="4" t="str">
        <f>"薛晶"</f>
        <v>薛晶</v>
      </c>
      <c r="D44" s="4" t="str">
        <f>"男"</f>
        <v>男</v>
      </c>
      <c r="E44" s="4" t="s">
        <v>7</v>
      </c>
    </row>
    <row r="45" s="1" customFormat="1" spans="1:5">
      <c r="A45" s="4">
        <v>43</v>
      </c>
      <c r="B45" s="4" t="str">
        <f>"24112460519"</f>
        <v>24112460519</v>
      </c>
      <c r="C45" s="4" t="str">
        <f>"孙重博"</f>
        <v>孙重博</v>
      </c>
      <c r="D45" s="4" t="str">
        <f>"男"</f>
        <v>男</v>
      </c>
      <c r="E45" s="4" t="s">
        <v>7</v>
      </c>
    </row>
    <row r="46" s="1" customFormat="1" spans="1:5">
      <c r="A46" s="4">
        <v>44</v>
      </c>
      <c r="B46" s="4" t="str">
        <f>"24112460523"</f>
        <v>24112460523</v>
      </c>
      <c r="C46" s="4" t="str">
        <f>"强宇哲"</f>
        <v>强宇哲</v>
      </c>
      <c r="D46" s="4" t="str">
        <f>"男"</f>
        <v>男</v>
      </c>
      <c r="E46" s="4" t="s">
        <v>7</v>
      </c>
    </row>
    <row r="47" s="1" customFormat="1" spans="1:5">
      <c r="A47" s="4">
        <v>45</v>
      </c>
      <c r="B47" s="4" t="str">
        <f>"24112460524"</f>
        <v>24112460524</v>
      </c>
      <c r="C47" s="4" t="str">
        <f>"张岩"</f>
        <v>张岩</v>
      </c>
      <c r="D47" s="4" t="str">
        <f>"男"</f>
        <v>男</v>
      </c>
      <c r="E47" s="4" t="s">
        <v>7</v>
      </c>
    </row>
    <row r="48" s="1" customFormat="1" spans="1:5">
      <c r="A48" s="4">
        <v>46</v>
      </c>
      <c r="B48" s="4" t="str">
        <f>"24112460526"</f>
        <v>24112460526</v>
      </c>
      <c r="C48" s="4" t="str">
        <f>"李阳"</f>
        <v>李阳</v>
      </c>
      <c r="D48" s="4" t="str">
        <f>"女"</f>
        <v>女</v>
      </c>
      <c r="E48" s="4" t="s">
        <v>6</v>
      </c>
    </row>
    <row r="49" s="1" customFormat="1" spans="1:5">
      <c r="A49" s="4">
        <v>47</v>
      </c>
      <c r="B49" s="4" t="str">
        <f>"24112460529"</f>
        <v>24112460529</v>
      </c>
      <c r="C49" s="4" t="str">
        <f>"吴昊昊"</f>
        <v>吴昊昊</v>
      </c>
      <c r="D49" s="4" t="str">
        <f>"男"</f>
        <v>男</v>
      </c>
      <c r="E49" s="4" t="s">
        <v>7</v>
      </c>
    </row>
    <row r="50" s="1" customFormat="1" spans="1:5">
      <c r="A50" s="4">
        <v>48</v>
      </c>
      <c r="B50" s="4" t="str">
        <f>"24112460605"</f>
        <v>24112460605</v>
      </c>
      <c r="C50" s="4" t="str">
        <f>"强文慧"</f>
        <v>强文慧</v>
      </c>
      <c r="D50" s="4" t="str">
        <f>"女"</f>
        <v>女</v>
      </c>
      <c r="E50" s="4" t="s">
        <v>6</v>
      </c>
    </row>
    <row r="51" s="1" customFormat="1" spans="1:5">
      <c r="A51" s="4">
        <v>49</v>
      </c>
      <c r="B51" s="4" t="str">
        <f>"24112460611"</f>
        <v>24112460611</v>
      </c>
      <c r="C51" s="4" t="str">
        <f>"王侨侨"</f>
        <v>王侨侨</v>
      </c>
      <c r="D51" s="4" t="str">
        <f>"女"</f>
        <v>女</v>
      </c>
      <c r="E51" s="4" t="s">
        <v>6</v>
      </c>
    </row>
    <row r="52" s="1" customFormat="1" spans="1:5">
      <c r="A52" s="4">
        <v>50</v>
      </c>
      <c r="B52" s="4" t="str">
        <f>"24112460614"</f>
        <v>24112460614</v>
      </c>
      <c r="C52" s="4" t="str">
        <f>"姬明明"</f>
        <v>姬明明</v>
      </c>
      <c r="D52" s="4" t="str">
        <f>"男"</f>
        <v>男</v>
      </c>
      <c r="E52" s="4" t="s">
        <v>7</v>
      </c>
    </row>
    <row r="53" s="1" customFormat="1" spans="1:5">
      <c r="A53" s="4">
        <v>51</v>
      </c>
      <c r="B53" s="4" t="str">
        <f>"24112460617"</f>
        <v>24112460617</v>
      </c>
      <c r="C53" s="4" t="str">
        <f>"周博"</f>
        <v>周博</v>
      </c>
      <c r="D53" s="4" t="str">
        <f>"男"</f>
        <v>男</v>
      </c>
      <c r="E53" s="4" t="s">
        <v>7</v>
      </c>
    </row>
    <row r="54" s="1" customFormat="1" spans="1:5">
      <c r="A54" s="4">
        <v>52</v>
      </c>
      <c r="B54" s="4" t="str">
        <f>"24112460618"</f>
        <v>24112460618</v>
      </c>
      <c r="C54" s="4" t="str">
        <f>"薛乐乐"</f>
        <v>薛乐乐</v>
      </c>
      <c r="D54" s="4" t="str">
        <f>"男"</f>
        <v>男</v>
      </c>
      <c r="E54" s="4" t="s">
        <v>7</v>
      </c>
    </row>
    <row r="55" s="1" customFormat="1" spans="1:5">
      <c r="A55" s="4">
        <v>53</v>
      </c>
      <c r="B55" s="4" t="str">
        <f>"24112460622"</f>
        <v>24112460622</v>
      </c>
      <c r="C55" s="4" t="str">
        <f>"杜函容"</f>
        <v>杜函容</v>
      </c>
      <c r="D55" s="4" t="str">
        <f>"女"</f>
        <v>女</v>
      </c>
      <c r="E55" s="4" t="s">
        <v>6</v>
      </c>
    </row>
    <row r="56" s="1" customFormat="1" spans="1:5">
      <c r="A56" s="4">
        <v>54</v>
      </c>
      <c r="B56" s="4" t="str">
        <f>"24112460623"</f>
        <v>24112460623</v>
      </c>
      <c r="C56" s="4" t="str">
        <f>"马英栋"</f>
        <v>马英栋</v>
      </c>
      <c r="D56" s="4" t="str">
        <f t="shared" ref="D56:D64" si="3">"男"</f>
        <v>男</v>
      </c>
      <c r="E56" s="4" t="s">
        <v>7</v>
      </c>
    </row>
    <row r="57" s="1" customFormat="1" spans="1:5">
      <c r="A57" s="4">
        <v>55</v>
      </c>
      <c r="B57" s="4" t="str">
        <f>"24112460624"</f>
        <v>24112460624</v>
      </c>
      <c r="C57" s="4" t="str">
        <f>"郑重"</f>
        <v>郑重</v>
      </c>
      <c r="D57" s="4" t="str">
        <f t="shared" si="3"/>
        <v>男</v>
      </c>
      <c r="E57" s="4" t="s">
        <v>7</v>
      </c>
    </row>
    <row r="58" s="1" customFormat="1" spans="1:5">
      <c r="A58" s="4">
        <v>56</v>
      </c>
      <c r="B58" s="4" t="str">
        <f>"24112460625"</f>
        <v>24112460625</v>
      </c>
      <c r="C58" s="4" t="str">
        <f>"郭浩淼"</f>
        <v>郭浩淼</v>
      </c>
      <c r="D58" s="4" t="str">
        <f t="shared" si="3"/>
        <v>男</v>
      </c>
      <c r="E58" s="4" t="s">
        <v>7</v>
      </c>
    </row>
    <row r="59" s="1" customFormat="1" spans="1:5">
      <c r="A59" s="4">
        <v>57</v>
      </c>
      <c r="B59" s="4" t="str">
        <f>"24112460629"</f>
        <v>24112460629</v>
      </c>
      <c r="C59" s="4" t="str">
        <f>"姬博"</f>
        <v>姬博</v>
      </c>
      <c r="D59" s="4" t="str">
        <f t="shared" si="3"/>
        <v>男</v>
      </c>
      <c r="E59" s="4" t="s">
        <v>7</v>
      </c>
    </row>
    <row r="60" s="1" customFormat="1" spans="1:5">
      <c r="A60" s="4">
        <v>58</v>
      </c>
      <c r="B60" s="4" t="str">
        <f>"24112460630"</f>
        <v>24112460630</v>
      </c>
      <c r="C60" s="4" t="str">
        <f>"薛涛"</f>
        <v>薛涛</v>
      </c>
      <c r="D60" s="4" t="str">
        <f t="shared" si="3"/>
        <v>男</v>
      </c>
      <c r="E60" s="4" t="s">
        <v>7</v>
      </c>
    </row>
    <row r="61" s="1" customFormat="1" spans="1:5">
      <c r="A61" s="4">
        <v>59</v>
      </c>
      <c r="B61" s="4" t="str">
        <f>"24112460701"</f>
        <v>24112460701</v>
      </c>
      <c r="C61" s="4" t="str">
        <f>"张文祥"</f>
        <v>张文祥</v>
      </c>
      <c r="D61" s="4" t="str">
        <f t="shared" si="3"/>
        <v>男</v>
      </c>
      <c r="E61" s="4" t="s">
        <v>7</v>
      </c>
    </row>
    <row r="62" s="1" customFormat="1" spans="1:5">
      <c r="A62" s="4">
        <v>60</v>
      </c>
      <c r="B62" s="4" t="str">
        <f>"24112460719"</f>
        <v>24112460719</v>
      </c>
      <c r="C62" s="4" t="str">
        <f>"强哲"</f>
        <v>强哲</v>
      </c>
      <c r="D62" s="4" t="str">
        <f t="shared" si="3"/>
        <v>男</v>
      </c>
      <c r="E62" s="4" t="s">
        <v>7</v>
      </c>
    </row>
    <row r="63" s="1" customFormat="1" spans="1:5">
      <c r="A63" s="4">
        <v>61</v>
      </c>
      <c r="B63" s="4" t="str">
        <f>"24112460725"</f>
        <v>24112460725</v>
      </c>
      <c r="C63" s="4" t="str">
        <f>"南文志"</f>
        <v>南文志</v>
      </c>
      <c r="D63" s="4" t="str">
        <f t="shared" si="3"/>
        <v>男</v>
      </c>
      <c r="E63" s="4" t="s">
        <v>7</v>
      </c>
    </row>
    <row r="64" s="1" customFormat="1" spans="1:5">
      <c r="A64" s="4">
        <v>62</v>
      </c>
      <c r="B64" s="4" t="str">
        <f>"24112460726"</f>
        <v>24112460726</v>
      </c>
      <c r="C64" s="4" t="str">
        <f>"郭胜"</f>
        <v>郭胜</v>
      </c>
      <c r="D64" s="4" t="str">
        <f t="shared" si="3"/>
        <v>男</v>
      </c>
      <c r="E64" s="4" t="s">
        <v>7</v>
      </c>
    </row>
    <row r="65" s="1" customFormat="1" spans="1:5">
      <c r="A65" s="4">
        <v>63</v>
      </c>
      <c r="B65" s="4" t="str">
        <f>"24112460727"</f>
        <v>24112460727</v>
      </c>
      <c r="C65" s="4" t="str">
        <f>"闫佳琦"</f>
        <v>闫佳琦</v>
      </c>
      <c r="D65" s="4" t="str">
        <f>"女"</f>
        <v>女</v>
      </c>
      <c r="E65" s="4" t="s">
        <v>6</v>
      </c>
    </row>
    <row r="66" s="1" customFormat="1" spans="1:5">
      <c r="A66" s="4">
        <v>64</v>
      </c>
      <c r="B66" s="4" t="str">
        <f>"24112460729"</f>
        <v>24112460729</v>
      </c>
      <c r="C66" s="4" t="str">
        <f>"路心蕙"</f>
        <v>路心蕙</v>
      </c>
      <c r="D66" s="4" t="str">
        <f>"女"</f>
        <v>女</v>
      </c>
      <c r="E66" s="4" t="s">
        <v>6</v>
      </c>
    </row>
    <row r="67" s="1" customFormat="1" spans="1:5">
      <c r="A67" s="4">
        <v>65</v>
      </c>
      <c r="B67" s="4" t="str">
        <f>"24112460730"</f>
        <v>24112460730</v>
      </c>
      <c r="C67" s="4" t="str">
        <f>"高艺博"</f>
        <v>高艺博</v>
      </c>
      <c r="D67" s="4" t="str">
        <f>"男"</f>
        <v>男</v>
      </c>
      <c r="E67" s="4" t="s">
        <v>7</v>
      </c>
    </row>
    <row r="68" s="1" customFormat="1" spans="1:5">
      <c r="A68" s="4">
        <v>66</v>
      </c>
      <c r="B68" s="4" t="str">
        <f>"24112460803"</f>
        <v>24112460803</v>
      </c>
      <c r="C68" s="4" t="str">
        <f>"张瑜"</f>
        <v>张瑜</v>
      </c>
      <c r="D68" s="4" t="str">
        <f>"女"</f>
        <v>女</v>
      </c>
      <c r="E68" s="4" t="s">
        <v>6</v>
      </c>
    </row>
    <row r="69" s="1" customFormat="1" spans="1:5">
      <c r="A69" s="4">
        <v>67</v>
      </c>
      <c r="B69" s="4" t="str">
        <f>"24112460805"</f>
        <v>24112460805</v>
      </c>
      <c r="C69" s="4" t="str">
        <f>"陈玲"</f>
        <v>陈玲</v>
      </c>
      <c r="D69" s="4" t="str">
        <f>"女"</f>
        <v>女</v>
      </c>
      <c r="E69" s="4" t="s">
        <v>6</v>
      </c>
    </row>
    <row r="70" s="1" customFormat="1" spans="1:5">
      <c r="A70" s="4">
        <v>68</v>
      </c>
      <c r="B70" s="4" t="str">
        <f>"24112460808"</f>
        <v>24112460808</v>
      </c>
      <c r="C70" s="4" t="str">
        <f>"吴琼"</f>
        <v>吴琼</v>
      </c>
      <c r="D70" s="4" t="str">
        <f>"女"</f>
        <v>女</v>
      </c>
      <c r="E70" s="4" t="s">
        <v>6</v>
      </c>
    </row>
    <row r="71" s="1" customFormat="1" spans="1:5">
      <c r="A71" s="4">
        <v>69</v>
      </c>
      <c r="B71" s="4" t="str">
        <f>"24112460810"</f>
        <v>24112460810</v>
      </c>
      <c r="C71" s="4" t="str">
        <f>"闫旭旭"</f>
        <v>闫旭旭</v>
      </c>
      <c r="D71" s="4" t="str">
        <f>"女"</f>
        <v>女</v>
      </c>
      <c r="E71" s="4" t="s">
        <v>6</v>
      </c>
    </row>
    <row r="72" s="1" customFormat="1" spans="1:5">
      <c r="A72" s="4">
        <v>70</v>
      </c>
      <c r="B72" s="4" t="str">
        <f>"24112460816"</f>
        <v>24112460816</v>
      </c>
      <c r="C72" s="4" t="str">
        <f>"王文杰"</f>
        <v>王文杰</v>
      </c>
      <c r="D72" s="4" t="str">
        <f>"男"</f>
        <v>男</v>
      </c>
      <c r="E72" s="4" t="s">
        <v>7</v>
      </c>
    </row>
    <row r="73" s="1" customFormat="1" spans="1:5">
      <c r="A73" s="4">
        <v>71</v>
      </c>
      <c r="B73" s="4" t="str">
        <f>"24112460821"</f>
        <v>24112460821</v>
      </c>
      <c r="C73" s="4" t="str">
        <f>"南凯亮"</f>
        <v>南凯亮</v>
      </c>
      <c r="D73" s="4" t="str">
        <f>"男"</f>
        <v>男</v>
      </c>
      <c r="E73" s="4" t="s">
        <v>7</v>
      </c>
    </row>
    <row r="74" s="1" customFormat="1" spans="1:5">
      <c r="A74" s="4">
        <v>72</v>
      </c>
      <c r="B74" s="4" t="str">
        <f>"24112460827"</f>
        <v>24112460827</v>
      </c>
      <c r="C74" s="4" t="str">
        <f>"薛利川"</f>
        <v>薛利川</v>
      </c>
      <c r="D74" s="4" t="str">
        <f>"女"</f>
        <v>女</v>
      </c>
      <c r="E74" s="4" t="s">
        <v>6</v>
      </c>
    </row>
    <row r="75" s="1" customFormat="1" spans="1:5">
      <c r="A75" s="4">
        <v>73</v>
      </c>
      <c r="B75" s="4" t="str">
        <f>"24112460828"</f>
        <v>24112460828</v>
      </c>
      <c r="C75" s="4" t="str">
        <f>"吴彩艳"</f>
        <v>吴彩艳</v>
      </c>
      <c r="D75" s="4" t="str">
        <f>"女"</f>
        <v>女</v>
      </c>
      <c r="E75" s="4" t="s">
        <v>6</v>
      </c>
    </row>
    <row r="76" s="1" customFormat="1" spans="1:5">
      <c r="A76" s="4">
        <v>74</v>
      </c>
      <c r="B76" s="4" t="str">
        <f>"24112460829"</f>
        <v>24112460829</v>
      </c>
      <c r="C76" s="4" t="str">
        <f>"吴任冬"</f>
        <v>吴任冬</v>
      </c>
      <c r="D76" s="4" t="str">
        <f>"男"</f>
        <v>男</v>
      </c>
      <c r="E76" s="4" t="s">
        <v>7</v>
      </c>
    </row>
    <row r="77" s="1" customFormat="1" spans="1:5">
      <c r="A77" s="4">
        <v>75</v>
      </c>
      <c r="B77" s="4" t="str">
        <f>"24112460904"</f>
        <v>24112460904</v>
      </c>
      <c r="C77" s="4" t="str">
        <f>"吴佳宝"</f>
        <v>吴佳宝</v>
      </c>
      <c r="D77" s="4" t="str">
        <f>"男"</f>
        <v>男</v>
      </c>
      <c r="E77" s="4" t="s">
        <v>7</v>
      </c>
    </row>
    <row r="78" s="1" customFormat="1" spans="1:5">
      <c r="A78" s="4">
        <v>76</v>
      </c>
      <c r="B78" s="4" t="str">
        <f>"24112460905"</f>
        <v>24112460905</v>
      </c>
      <c r="C78" s="4" t="str">
        <f>"孙悦"</f>
        <v>孙悦</v>
      </c>
      <c r="D78" s="4" t="str">
        <f>"女"</f>
        <v>女</v>
      </c>
      <c r="E78" s="4" t="s">
        <v>6</v>
      </c>
    </row>
    <row r="79" s="1" customFormat="1" spans="1:5">
      <c r="A79" s="4">
        <v>77</v>
      </c>
      <c r="B79" s="4" t="str">
        <f>"24112460907"</f>
        <v>24112460907</v>
      </c>
      <c r="C79" s="4" t="str">
        <f>"高亚云"</f>
        <v>高亚云</v>
      </c>
      <c r="D79" s="4" t="str">
        <f>"男"</f>
        <v>男</v>
      </c>
      <c r="E79" s="4" t="s">
        <v>7</v>
      </c>
    </row>
    <row r="80" s="1" customFormat="1" spans="1:5">
      <c r="A80" s="4">
        <v>78</v>
      </c>
      <c r="B80" s="4" t="str">
        <f>"24112460910"</f>
        <v>24112460910</v>
      </c>
      <c r="C80" s="4" t="str">
        <f>"张哲"</f>
        <v>张哲</v>
      </c>
      <c r="D80" s="4" t="str">
        <f>"男"</f>
        <v>男</v>
      </c>
      <c r="E80" s="4" t="s">
        <v>7</v>
      </c>
    </row>
    <row r="81" s="1" customFormat="1" spans="1:5">
      <c r="A81" s="4">
        <v>79</v>
      </c>
      <c r="B81" s="4" t="str">
        <f>"24112460913"</f>
        <v>24112460913</v>
      </c>
      <c r="C81" s="4" t="str">
        <f>"武凡娥"</f>
        <v>武凡娥</v>
      </c>
      <c r="D81" s="4" t="str">
        <f>"女"</f>
        <v>女</v>
      </c>
      <c r="E81" s="4" t="s">
        <v>6</v>
      </c>
    </row>
    <row r="82" s="1" customFormat="1" spans="1:5">
      <c r="A82" s="4">
        <v>80</v>
      </c>
      <c r="B82" s="4" t="str">
        <f>"24112460916"</f>
        <v>24112460916</v>
      </c>
      <c r="C82" s="4" t="str">
        <f>"袁哲"</f>
        <v>袁哲</v>
      </c>
      <c r="D82" s="4" t="str">
        <f>"女"</f>
        <v>女</v>
      </c>
      <c r="E82" s="4" t="s">
        <v>6</v>
      </c>
    </row>
    <row r="83" s="1" customFormat="1" spans="1:5">
      <c r="A83" s="4">
        <v>81</v>
      </c>
      <c r="B83" s="4" t="str">
        <f>"24112460919"</f>
        <v>24112460919</v>
      </c>
      <c r="C83" s="4" t="str">
        <f>"刘静"</f>
        <v>刘静</v>
      </c>
      <c r="D83" s="4" t="str">
        <f>"女"</f>
        <v>女</v>
      </c>
      <c r="E83" s="4" t="s">
        <v>6</v>
      </c>
    </row>
    <row r="84" s="1" customFormat="1" spans="1:5">
      <c r="A84" s="4">
        <v>82</v>
      </c>
      <c r="B84" s="4" t="str">
        <f>"24112460922"</f>
        <v>24112460922</v>
      </c>
      <c r="C84" s="4" t="str">
        <f>"马德"</f>
        <v>马德</v>
      </c>
      <c r="D84" s="4" t="str">
        <f>"男"</f>
        <v>男</v>
      </c>
      <c r="E84" s="4" t="s">
        <v>7</v>
      </c>
    </row>
    <row r="85" s="1" customFormat="1" spans="1:5">
      <c r="A85" s="4">
        <v>83</v>
      </c>
      <c r="B85" s="4" t="str">
        <f>"24112460923"</f>
        <v>24112460923</v>
      </c>
      <c r="C85" s="4" t="str">
        <f>"王雄"</f>
        <v>王雄</v>
      </c>
      <c r="D85" s="4" t="str">
        <f>"男"</f>
        <v>男</v>
      </c>
      <c r="E85" s="4" t="s">
        <v>7</v>
      </c>
    </row>
    <row r="86" s="1" customFormat="1" spans="1:5">
      <c r="A86" s="4">
        <v>84</v>
      </c>
      <c r="B86" s="4" t="str">
        <f>"24112460927"</f>
        <v>24112460927</v>
      </c>
      <c r="C86" s="4" t="str">
        <f>"苗龙飞"</f>
        <v>苗龙飞</v>
      </c>
      <c r="D86" s="4" t="str">
        <f>"男"</f>
        <v>男</v>
      </c>
      <c r="E86" s="4" t="s">
        <v>7</v>
      </c>
    </row>
    <row r="87" s="1" customFormat="1" spans="1:5">
      <c r="A87" s="4">
        <v>85</v>
      </c>
      <c r="B87" s="4" t="str">
        <f>"24112461002"</f>
        <v>24112461002</v>
      </c>
      <c r="C87" s="4" t="str">
        <f>"刘秀秀"</f>
        <v>刘秀秀</v>
      </c>
      <c r="D87" s="4" t="str">
        <f>"女"</f>
        <v>女</v>
      </c>
      <c r="E87" s="4" t="s">
        <v>6</v>
      </c>
    </row>
    <row r="88" s="1" customFormat="1" spans="1:5">
      <c r="A88" s="4">
        <v>86</v>
      </c>
      <c r="B88" s="4" t="str">
        <f>"24112461005"</f>
        <v>24112461005</v>
      </c>
      <c r="C88" s="4" t="str">
        <f>"薛悦"</f>
        <v>薛悦</v>
      </c>
      <c r="D88" s="4" t="str">
        <f>"女"</f>
        <v>女</v>
      </c>
      <c r="E88" s="4" t="s">
        <v>6</v>
      </c>
    </row>
    <row r="89" s="1" customFormat="1" spans="1:5">
      <c r="A89" s="4">
        <v>87</v>
      </c>
      <c r="B89" s="4" t="str">
        <f>"24112461010"</f>
        <v>24112461010</v>
      </c>
      <c r="C89" s="4" t="str">
        <f>"郝帅"</f>
        <v>郝帅</v>
      </c>
      <c r="D89" s="4" t="str">
        <f>"男"</f>
        <v>男</v>
      </c>
      <c r="E89" s="4" t="s">
        <v>7</v>
      </c>
    </row>
    <row r="90" s="1" customFormat="1" spans="1:5">
      <c r="A90" s="4">
        <v>88</v>
      </c>
      <c r="B90" s="4" t="str">
        <f>"24112461019"</f>
        <v>24112461019</v>
      </c>
      <c r="C90" s="4" t="str">
        <f>"王拥强"</f>
        <v>王拥强</v>
      </c>
      <c r="D90" s="4" t="str">
        <f>"男"</f>
        <v>男</v>
      </c>
      <c r="E90" s="4" t="s">
        <v>7</v>
      </c>
    </row>
    <row r="91" s="1" customFormat="1" spans="1:5">
      <c r="A91" s="4">
        <v>89</v>
      </c>
      <c r="B91" s="4" t="str">
        <f>"24112461020"</f>
        <v>24112461020</v>
      </c>
      <c r="C91" s="4" t="str">
        <f>"强亚东"</f>
        <v>强亚东</v>
      </c>
      <c r="D91" s="4" t="str">
        <f>"男"</f>
        <v>男</v>
      </c>
      <c r="E91" s="4" t="s">
        <v>7</v>
      </c>
    </row>
    <row r="92" s="1" customFormat="1" spans="1:5">
      <c r="A92" s="4">
        <v>90</v>
      </c>
      <c r="B92" s="4" t="str">
        <f>"24112461023"</f>
        <v>24112461023</v>
      </c>
      <c r="C92" s="4" t="str">
        <f>"杨飞飞"</f>
        <v>杨飞飞</v>
      </c>
      <c r="D92" s="4" t="str">
        <f>"女"</f>
        <v>女</v>
      </c>
      <c r="E92" s="4" t="s">
        <v>6</v>
      </c>
    </row>
    <row r="93" s="1" customFormat="1" spans="1:5">
      <c r="A93" s="4">
        <v>91</v>
      </c>
      <c r="B93" s="4" t="str">
        <f>"24112461027"</f>
        <v>24112461027</v>
      </c>
      <c r="C93" s="4" t="str">
        <f>"王鑫"</f>
        <v>王鑫</v>
      </c>
      <c r="D93" s="4" t="str">
        <f>"男"</f>
        <v>男</v>
      </c>
      <c r="E93" s="4" t="s">
        <v>7</v>
      </c>
    </row>
    <row r="94" s="1" customFormat="1" spans="1:5">
      <c r="A94" s="4">
        <v>92</v>
      </c>
      <c r="B94" s="4" t="str">
        <f>"24112461028"</f>
        <v>24112461028</v>
      </c>
      <c r="C94" s="4" t="str">
        <f>"王博"</f>
        <v>王博</v>
      </c>
      <c r="D94" s="4" t="str">
        <f>"男"</f>
        <v>男</v>
      </c>
      <c r="E94" s="4" t="s">
        <v>7</v>
      </c>
    </row>
    <row r="95" s="1" customFormat="1" spans="1:5">
      <c r="A95" s="4">
        <v>93</v>
      </c>
      <c r="B95" s="4" t="str">
        <f>"24112461030"</f>
        <v>24112461030</v>
      </c>
      <c r="C95" s="4" t="str">
        <f>"米鑫"</f>
        <v>米鑫</v>
      </c>
      <c r="D95" s="4" t="str">
        <f>"男"</f>
        <v>男</v>
      </c>
      <c r="E95" s="4" t="s">
        <v>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xinpeng</dc:creator>
  <cp:lastModifiedBy>辛鹏</cp:lastModifiedBy>
  <dcterms:created xsi:type="dcterms:W3CDTF">2024-11-27T07:08:00Z</dcterms:created>
  <dcterms:modified xsi:type="dcterms:W3CDTF">2024-11-26T15:46:17Z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8EACDAF229B5CBB45F2244673AD25738_41</vt:lpwstr>
  </property>
  <property fmtid="{D5CDD505-2E9C-101B-9397-08002B2CF9AE}" pid="3" name="KSOProductBuildVer">
    <vt:lpwstr>2052-6.5.2.8766</vt:lpwstr>
  </property>
</Properties>
</file>